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victor_penaloza_savethechildren_org/Documents/Gerencia Cadena de Suministros/3. Contratos/2026/2. La Guajira/3. Contrato Sistema de Agua_La Guajira/"/>
    </mc:Choice>
  </mc:AlternateContent>
  <xr:revisionPtr revIDLastSave="0" documentId="8_{9ACBA55E-FBA9-4EBB-804D-AD4678FAF4CC}" xr6:coauthVersionLast="47" xr6:coauthVersionMax="47" xr10:uidLastSave="{00000000-0000-0000-0000-000000000000}"/>
  <bookViews>
    <workbookView xWindow="28680" yWindow="-120" windowWidth="29040" windowHeight="15720" xr2:uid="{3AF88511-C815-4214-BF83-656F8EB62A0F}"/>
  </bookViews>
  <sheets>
    <sheet name=" PTAP" sheetId="1" r:id="rId1"/>
  </sheets>
  <definedNames>
    <definedName name="_xlnm.Print_Area" localSheetId="0">' PTAP'!$A$1:$G$58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 s="1"/>
  <c r="F32" i="1"/>
  <c r="F29" i="1"/>
  <c r="F27" i="1"/>
  <c r="F26" i="1"/>
  <c r="F25" i="1"/>
  <c r="F24" i="1"/>
  <c r="F23" i="1"/>
  <c r="F22" i="1"/>
  <c r="F21" i="1"/>
  <c r="F20" i="1"/>
  <c r="F19" i="1"/>
  <c r="F16" i="1"/>
  <c r="F15" i="1"/>
  <c r="D13" i="1"/>
  <c r="D14" i="1" s="1"/>
  <c r="F14" i="1" s="1"/>
  <c r="F12" i="1"/>
  <c r="F11" i="1"/>
  <c r="F10" i="1"/>
  <c r="F9" i="1"/>
  <c r="F8" i="1"/>
  <c r="F7" i="1"/>
  <c r="F6" i="1"/>
  <c r="F5" i="1"/>
  <c r="F18" i="1" l="1"/>
  <c r="F13" i="1"/>
  <c r="F4" i="1" s="1"/>
  <c r="F53" i="1" l="1"/>
  <c r="F54" i="1" s="1"/>
  <c r="F56" i="1" l="1"/>
  <c r="F57" i="1" s="1"/>
  <c r="F55" i="1"/>
  <c r="F58" i="1"/>
</calcChain>
</file>

<file path=xl/sharedStrings.xml><?xml version="1.0" encoding="utf-8"?>
<sst xmlns="http://schemas.openxmlformats.org/spreadsheetml/2006/main" count="98" uniqueCount="64">
  <si>
    <t>PRESUPUESTO PARA LA CONSTRUCCION DEL SISTEMA DE TRATAMIENTO DE AGUA EN LA COMUNIDAD DE GALILEA - MUNICIPIO DE RIOHACHA</t>
  </si>
  <si>
    <t>ITEM</t>
  </si>
  <si>
    <t>ACTIVIDAD</t>
  </si>
  <si>
    <t>UNIDAD</t>
  </si>
  <si>
    <t>CANTDAD</t>
  </si>
  <si>
    <t>VALR. UNITARIO</t>
  </si>
  <si>
    <t>VALR. TOTAL</t>
  </si>
  <si>
    <t>Caseta de tratamiento</t>
  </si>
  <si>
    <t>Excavacion manual en material sin clasificar 1m maximo</t>
  </si>
  <si>
    <t>M3</t>
  </si>
  <si>
    <t>Relleno con material del sitio</t>
  </si>
  <si>
    <t>Viga de cimentacion en concreto F'c=3.000 psi 0,3x0,30, incluye impemeabilizacion con emulsion de tipo asfaltica. (No incluye refuerzo)</t>
  </si>
  <si>
    <t>ML</t>
  </si>
  <si>
    <t>Acero de refuerzo</t>
  </si>
  <si>
    <t>KG</t>
  </si>
  <si>
    <t>Vigas sobre muro en concreto F'c=3.000 psi 0,15x0,20 (no incluye refuerzo)</t>
  </si>
  <si>
    <t>Losa de contrapiso en concreto F'c=3.000 psi E=0,08m Incluye malla electrosoldada</t>
  </si>
  <si>
    <t>M2</t>
  </si>
  <si>
    <t>Cubierta en Teja Arquitectonica Azul 1.01x6m Cal 31 0.25mm, a un agua, incluye perfil metalico tipo C, anticorrocibo y pintura blanca.</t>
  </si>
  <si>
    <t>Muro en bloque en concreto de 15x20x40</t>
  </si>
  <si>
    <t>Pañete allanado en muros internos en mortero 1:4</t>
  </si>
  <si>
    <t>Pintura para interior caseta</t>
  </si>
  <si>
    <t>Puerta en hierro galvanizado Cal 20, incluye cerradura, y pintura de esmalte color blanco, 1.40x2 M</t>
  </si>
  <si>
    <t>UND</t>
  </si>
  <si>
    <t>Suministro e instalacion de calado</t>
  </si>
  <si>
    <t>Componente Hidraulico</t>
  </si>
  <si>
    <t>Suministro e instalacion de Filtro de clarificacion de 14"X65", Fabricado en Plastico reforzado con fibra de vidrio PRFV, incluye: Lechos de carbon activado, arena silice de diferente granulometria, Zeolita, valvula de filtracion(2), crepina superior e inferior (2) y manometros de presion(2).</t>
  </si>
  <si>
    <t>Suministro y armada de un equipo de osmosis inversa para  para producir un caudal de 10 M3/d que incluye: (3)Tubos o Vasos de membranas 150PSI  certificación ASME de 4040, (3) Membranas Alto rechazo marca equivalente de 4040, (1)  Bomba de Alta presión SS304 Voltaje 220 VAC - 2 PH -60Hz y presión de 15 bar, (2) Microfiltración en carcasa para 5 y 10 Micra, (1) Electroválvula para flushing de arranque, (1) Manómetros de Presión acero inox 316, (3) Flujómetro tipo Rotámetro para permeado, concentrado y recirculación, (1) Indicador de Conductividad permeado., (1) Switch de Alta y baja Presión Nason para protección, (1) Tuberías de presión en PVC SCH80 y PVC SCH40, (1) Set de accesorios Conexiones en la Tubería para realizar el lavado químico, (1) Gabinete o soporte estructural en acero inoxidable, (1) Tablero eléctrico con sistemas de automatización, (1) Control y Potencia de Motores e Instrumentos, mediante controlador, permitiendo alarmas y  control automatizado, (1) Set accesorios eléctricos que incluye: protecciones eléctricas, puntos eléctricos con tomacorriente y accesorios eléctricos.</t>
  </si>
  <si>
    <t>Suministro e instalacion de sistema de dosificacion de Antiincrustante, incluye bomba dosificadora de diafragma, deposito para preparacion de sustancias quimicas.</t>
  </si>
  <si>
    <t>Suministro e instalacion de sistema de dosificacion de hipoclorito de sodio, incluye bomba dosificadora de diafragma, deposito para preparacion de sustancias quimicas. Accesorios de instalacion.</t>
  </si>
  <si>
    <t>Suministro de Insumos para la operación del sistema de tratamiento mediante tecnologia por osmosis inversa.</t>
  </si>
  <si>
    <t>MES</t>
  </si>
  <si>
    <t>Suminiatro e instalacion bomba de baja presion para punto de trabajo, de 1 HP. incluye valvuleria y accesorios.</t>
  </si>
  <si>
    <t xml:space="preserve">Suministro e instalacion de visibilidad institucional en tanques de almacenamineto, caseta ptap y de sistema en general. Ver especificaciones tecnicas </t>
  </si>
  <si>
    <t>GBL</t>
  </si>
  <si>
    <t>Componente Electrico</t>
  </si>
  <si>
    <t>Suministro e instalacion de Modulo solar 610 Wtts según especificaciones tecnicas o marca y potencia equivalente, incluye accesorios de instalacion EndClamp, MidClamp.</t>
  </si>
  <si>
    <t>Suministro e instalacion de variador de 1,5 kW para bomba de baja presion</t>
  </si>
  <si>
    <t>Suministro e instalacion de variador de 2,2 kW para bomba de alta presion</t>
  </si>
  <si>
    <t>Riel de 3.6m Aluminio anonizado</t>
  </si>
  <si>
    <t>Suministro e instalacion de Cable Fotovoltaico 4mm2</t>
  </si>
  <si>
    <t>Suministro e instalacion de Protección termomagnética DC 2x16A</t>
  </si>
  <si>
    <t>Suministro e instalacion de DPS DC SOLAR 20KVA 2P 600V</t>
  </si>
  <si>
    <t>Suministro e instalacion de Protección termomagnética AC 3x25A 220V</t>
  </si>
  <si>
    <t xml:space="preserve">Suministro e instalacion de Gabinete electrico metalico </t>
  </si>
  <si>
    <t>Suministro e instalacion de Canaleta Ranurada Gris 40*60 x2m</t>
  </si>
  <si>
    <t>Suministro e instalacion de Riel Din x 1m.</t>
  </si>
  <si>
    <t>Suministro e instalacion de Cable Multiplex  4x#10 AWG Cu</t>
  </si>
  <si>
    <t>Suministro e instalacion de Tubo PVC Conduit 3/4"</t>
  </si>
  <si>
    <t>Suministro e instalacion de Curva PVC Conduit 3/4"</t>
  </si>
  <si>
    <t>Suministro e instalacion de Terminal PVC Conduit 3/4"</t>
  </si>
  <si>
    <t>Sistema de puesta a tierra, incluye: Caja Plástica para Inspección Eléctrica Puesta a Tierra, Barraje equipotencial para tierra, varilla de cobre de 5/8" de 2,4 m con conector, Suelo Artificial Hidrosolta 15Kg, Cable #8 AWG verde o desnudo, Cable #14 AWG verde o desnudo.</t>
  </si>
  <si>
    <t>Inversor y bateria gel</t>
  </si>
  <si>
    <t>Suministro e instalacion de Estructura Metalica para paneles solares, incluye anticorrosivo, pintura, transporte y montaje</t>
  </si>
  <si>
    <t>COSTOS DIRECTOS</t>
  </si>
  <si>
    <t>ADMINISTRACION</t>
  </si>
  <si>
    <t>IMPREVISTO</t>
  </si>
  <si>
    <t>UTILIDAD</t>
  </si>
  <si>
    <t xml:space="preserve">IVA </t>
  </si>
  <si>
    <t>VALOR TOTAL</t>
  </si>
  <si>
    <t>Punto de suministro de agua de 4 llaves para agua potable, incuye pintura azul; tuberia desde almacenamiento a punto de distribucion</t>
  </si>
  <si>
    <t>Construcción de base en concreto para tanque de 5 m3, altura: 0,7 m, Incuye pintura azul</t>
  </si>
  <si>
    <t>Suministro e instalación de tanque de almacenamiento de agua de 5 m3. incluye tuberia desde caseta ptap a tanque de agua tratada</t>
  </si>
  <si>
    <t>Suministro e instalacion de tuberia pcv 1-1/2" desde tanque de agua cruda a caseta PTAP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</si>
</sst>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rial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164" fontId="0" fillId="0" borderId="0" xfId="0" applyNumberFormat="1"/>
    <xf numFmtId="2" fontId="4" fillId="0" borderId="0" xfId="0" applyNumberFormat="1" applyFont="1" applyAlignment="1">
      <alignment horizontal="center"/>
    </xf>
    <xf numFmtId="0" fontId="4" fillId="0" borderId="0" xfId="0" applyFont="1"/>
    <xf numFmtId="9" fontId="4" fillId="0" borderId="0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4" fontId="4" fillId="0" borderId="0" xfId="1" applyNumberFormat="1" applyFont="1" applyBorder="1" applyAlignment="1"/>
    <xf numFmtId="0" fontId="2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C5C5A685-071F-42E5-B5DB-505F84AA75F3}"/>
    <cellStyle name="Normal" xfId="0" builtinId="0"/>
    <cellStyle name="Porcentaje" xfId="2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6F798F-883B-459C-87F0-D8BF4925D3EF}" name="Tabla43" displayName="Tabla43" ref="A2:F58" totalsRowShown="0" headerRowDxfId="8" dataDxfId="7" tableBorderDxfId="6">
  <autoFilter ref="A2:F58" xr:uid="{F7DDFA92-1507-4EE5-9B85-3E5BB48BE28F}"/>
  <tableColumns count="6">
    <tableColumn id="1" xr3:uid="{77EE5DDE-8959-4372-8A99-A85038A16A2A}" name="ITEM" dataDxfId="5"/>
    <tableColumn id="2" xr3:uid="{CB5A4889-30A1-41C6-B788-FF3DDBDE4912}" name="ACTIVIDAD" dataDxfId="4"/>
    <tableColumn id="3" xr3:uid="{21A6EA8F-CAF7-47D6-BD9F-B6AF1B1416E3}" name="UNIDAD" dataDxfId="3"/>
    <tableColumn id="4" xr3:uid="{B5A7FDBD-30A5-47C3-9E57-81CB720792A0}" name="CANTDAD" dataDxfId="2"/>
    <tableColumn id="5" xr3:uid="{8F1D5098-8161-4C2B-8B18-DC0B91EA68D0}" name="VALR. UNITARIO" dataDxfId="1"/>
    <tableColumn id="6" xr3:uid="{371A7C69-96E6-4320-A559-F6E5CB8E74BA}" name="VALR. 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0734-3494-445B-912F-03F492E4AC41}">
  <dimension ref="A1:J64"/>
  <sheetViews>
    <sheetView tabSelected="1" zoomScale="115" zoomScaleNormal="115" zoomScaleSheetLayoutView="85" workbookViewId="0">
      <selection activeCell="I7" sqref="I7"/>
    </sheetView>
  </sheetViews>
  <sheetFormatPr baseColWidth="10" defaultColWidth="11.453125" defaultRowHeight="14.5" x14ac:dyDescent="0.35"/>
  <cols>
    <col min="1" max="1" width="11.453125" style="24"/>
    <col min="2" max="2" width="52.81640625" customWidth="1"/>
    <col min="3" max="3" width="14" style="24" customWidth="1"/>
    <col min="4" max="4" width="16.54296875" style="17" bestFit="1" customWidth="1"/>
    <col min="5" max="5" width="20.453125" style="7" customWidth="1"/>
    <col min="6" max="6" width="17.26953125" style="24" customWidth="1"/>
    <col min="7" max="7" width="3.1796875" customWidth="1"/>
    <col min="8" max="8" width="13.81640625" bestFit="1" customWidth="1"/>
  </cols>
  <sheetData>
    <row r="1" spans="1:10" ht="36.5" customHeight="1" x14ac:dyDescent="0.35">
      <c r="A1" s="40" t="s">
        <v>0</v>
      </c>
      <c r="B1" s="40"/>
      <c r="C1" s="40"/>
      <c r="D1" s="40"/>
      <c r="E1" s="40"/>
      <c r="F1" s="40"/>
    </row>
    <row r="2" spans="1:10" x14ac:dyDescent="0.35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1" t="s">
        <v>6</v>
      </c>
    </row>
    <row r="3" spans="1:10" x14ac:dyDescent="0.35">
      <c r="A3" s="4"/>
      <c r="B3" s="5"/>
      <c r="C3" s="5"/>
      <c r="D3" s="6"/>
      <c r="F3" s="8"/>
    </row>
    <row r="4" spans="1:10" x14ac:dyDescent="0.35">
      <c r="A4" s="9">
        <v>1</v>
      </c>
      <c r="B4" s="10" t="s">
        <v>7</v>
      </c>
      <c r="C4" s="9"/>
      <c r="D4" s="11"/>
      <c r="E4" s="12"/>
      <c r="F4" s="13">
        <f>SUM(F5:F16)</f>
        <v>0</v>
      </c>
    </row>
    <row r="5" spans="1:10" x14ac:dyDescent="0.35">
      <c r="A5" s="14">
        <v>1.1000000000000001</v>
      </c>
      <c r="B5" s="15" t="s">
        <v>8</v>
      </c>
      <c r="C5" s="16" t="s">
        <v>9</v>
      </c>
      <c r="D5" s="17">
        <v>1.17</v>
      </c>
      <c r="E5" s="18"/>
      <c r="F5" s="18">
        <f>+D5*E5</f>
        <v>0</v>
      </c>
    </row>
    <row r="6" spans="1:10" ht="14" customHeight="1" x14ac:dyDescent="0.35">
      <c r="A6" s="14">
        <v>1.2</v>
      </c>
      <c r="B6" s="15" t="s">
        <v>10</v>
      </c>
      <c r="C6" s="16" t="s">
        <v>9</v>
      </c>
      <c r="D6" s="17">
        <v>1.53</v>
      </c>
      <c r="E6" s="18"/>
      <c r="F6" s="18">
        <f t="shared" ref="F6:F16" si="0">+D6*E6</f>
        <v>0</v>
      </c>
    </row>
    <row r="7" spans="1:10" ht="43.5" x14ac:dyDescent="0.35">
      <c r="A7" s="14">
        <v>1.3</v>
      </c>
      <c r="B7" s="15" t="s">
        <v>11</v>
      </c>
      <c r="C7" s="16" t="s">
        <v>12</v>
      </c>
      <c r="D7" s="17">
        <v>13</v>
      </c>
      <c r="E7" s="18"/>
      <c r="F7" s="18">
        <f t="shared" si="0"/>
        <v>0</v>
      </c>
    </row>
    <row r="8" spans="1:10" x14ac:dyDescent="0.35">
      <c r="A8" s="14">
        <v>1.4</v>
      </c>
      <c r="B8" s="15" t="s">
        <v>13</v>
      </c>
      <c r="C8" s="16" t="s">
        <v>14</v>
      </c>
      <c r="D8" s="17">
        <v>200.48</v>
      </c>
      <c r="E8" s="18"/>
      <c r="F8" s="18">
        <f t="shared" si="0"/>
        <v>0</v>
      </c>
    </row>
    <row r="9" spans="1:10" ht="29" x14ac:dyDescent="0.35">
      <c r="A9" s="14">
        <v>1.5</v>
      </c>
      <c r="B9" s="15" t="s">
        <v>15</v>
      </c>
      <c r="C9" s="16" t="s">
        <v>12</v>
      </c>
      <c r="D9" s="17">
        <v>13</v>
      </c>
      <c r="E9" s="18"/>
      <c r="F9" s="18">
        <f t="shared" si="0"/>
        <v>0</v>
      </c>
    </row>
    <row r="10" spans="1:10" ht="29" x14ac:dyDescent="0.35">
      <c r="A10" s="14">
        <v>1.6</v>
      </c>
      <c r="B10" s="15" t="s">
        <v>16</v>
      </c>
      <c r="C10" s="16" t="s">
        <v>17</v>
      </c>
      <c r="D10" s="17">
        <v>10.24</v>
      </c>
      <c r="E10" s="18"/>
      <c r="F10" s="18">
        <f t="shared" si="0"/>
        <v>0</v>
      </c>
    </row>
    <row r="11" spans="1:10" ht="43.5" x14ac:dyDescent="0.35">
      <c r="A11" s="14">
        <v>1.7</v>
      </c>
      <c r="B11" s="15" t="s">
        <v>18</v>
      </c>
      <c r="C11" s="16" t="s">
        <v>17</v>
      </c>
      <c r="D11" s="17">
        <v>18.66</v>
      </c>
      <c r="E11" s="18"/>
      <c r="F11" s="18">
        <f t="shared" si="0"/>
        <v>0</v>
      </c>
    </row>
    <row r="12" spans="1:10" x14ac:dyDescent="0.35">
      <c r="A12" s="14">
        <v>1.8</v>
      </c>
      <c r="B12" s="15" t="s">
        <v>19</v>
      </c>
      <c r="C12" s="16" t="s">
        <v>17</v>
      </c>
      <c r="D12" s="17">
        <v>31.3</v>
      </c>
      <c r="E12" s="18"/>
      <c r="F12" s="18">
        <f t="shared" si="0"/>
        <v>0</v>
      </c>
    </row>
    <row r="13" spans="1:10" x14ac:dyDescent="0.35">
      <c r="A13" s="14">
        <v>1.9</v>
      </c>
      <c r="B13" s="15" t="s">
        <v>20</v>
      </c>
      <c r="C13" s="16" t="s">
        <v>17</v>
      </c>
      <c r="D13" s="17">
        <f>+D12</f>
        <v>31.3</v>
      </c>
      <c r="E13" s="18"/>
      <c r="F13" s="18">
        <f t="shared" si="0"/>
        <v>0</v>
      </c>
    </row>
    <row r="14" spans="1:10" x14ac:dyDescent="0.35">
      <c r="A14" s="19">
        <v>1.1000000000000001</v>
      </c>
      <c r="B14" s="15" t="s">
        <v>21</v>
      </c>
      <c r="C14" s="16" t="s">
        <v>17</v>
      </c>
      <c r="D14" s="17">
        <f>+D13</f>
        <v>31.3</v>
      </c>
      <c r="E14" s="18"/>
      <c r="F14" s="18">
        <f t="shared" si="0"/>
        <v>0</v>
      </c>
    </row>
    <row r="15" spans="1:10" ht="29" x14ac:dyDescent="0.35">
      <c r="A15" s="14">
        <v>1.1100000000000001</v>
      </c>
      <c r="B15" s="15" t="s">
        <v>22</v>
      </c>
      <c r="C15" s="16" t="s">
        <v>23</v>
      </c>
      <c r="D15" s="17">
        <v>1</v>
      </c>
      <c r="E15" s="18"/>
      <c r="F15" s="18">
        <f t="shared" si="0"/>
        <v>0</v>
      </c>
    </row>
    <row r="16" spans="1:10" x14ac:dyDescent="0.35">
      <c r="A16" s="14">
        <v>1.1200000000000001</v>
      </c>
      <c r="B16" s="15" t="s">
        <v>24</v>
      </c>
      <c r="C16" s="16" t="s">
        <v>17</v>
      </c>
      <c r="D16" s="17">
        <v>2.2999999999999998</v>
      </c>
      <c r="E16" s="18"/>
      <c r="F16" s="18">
        <f t="shared" si="0"/>
        <v>0</v>
      </c>
      <c r="J16" s="20"/>
    </row>
    <row r="17" spans="1:6" x14ac:dyDescent="0.35">
      <c r="A17" s="14"/>
      <c r="B17" s="5"/>
      <c r="C17" s="5"/>
      <c r="D17" s="6"/>
      <c r="F17" s="8"/>
    </row>
    <row r="18" spans="1:6" x14ac:dyDescent="0.35">
      <c r="A18" s="1">
        <v>4</v>
      </c>
      <c r="B18" s="21" t="s">
        <v>25</v>
      </c>
      <c r="C18" s="1"/>
      <c r="D18" s="2"/>
      <c r="E18" s="22"/>
      <c r="F18" s="3">
        <f>SUM(F19:F29)</f>
        <v>0</v>
      </c>
    </row>
    <row r="19" spans="1:6" ht="72.5" x14ac:dyDescent="0.35">
      <c r="A19" s="14">
        <v>4.0999999999999996</v>
      </c>
      <c r="B19" s="23" t="s">
        <v>26</v>
      </c>
      <c r="C19" s="24" t="s">
        <v>23</v>
      </c>
      <c r="D19" s="16">
        <v>2</v>
      </c>
      <c r="F19" s="18">
        <f>+D19*E19</f>
        <v>0</v>
      </c>
    </row>
    <row r="20" spans="1:6" ht="283.5" customHeight="1" x14ac:dyDescent="0.35">
      <c r="A20" s="14">
        <v>4.2</v>
      </c>
      <c r="B20" s="23" t="s">
        <v>27</v>
      </c>
      <c r="C20" s="24" t="s">
        <v>23</v>
      </c>
      <c r="D20" s="16">
        <v>1</v>
      </c>
      <c r="F20" s="18">
        <f>+D20*E20</f>
        <v>0</v>
      </c>
    </row>
    <row r="21" spans="1:6" ht="43.5" x14ac:dyDescent="0.35">
      <c r="A21" s="14">
        <v>4.3</v>
      </c>
      <c r="B21" s="23" t="s">
        <v>28</v>
      </c>
      <c r="C21" s="24" t="s">
        <v>23</v>
      </c>
      <c r="D21" s="16">
        <v>1</v>
      </c>
      <c r="F21" s="18">
        <f t="shared" ref="F21:F24" si="1">+D21*E21</f>
        <v>0</v>
      </c>
    </row>
    <row r="22" spans="1:6" ht="68.5" customHeight="1" x14ac:dyDescent="0.35">
      <c r="A22" s="14">
        <v>4.4000000000000004</v>
      </c>
      <c r="B22" s="23" t="s">
        <v>29</v>
      </c>
      <c r="C22" s="25" t="s">
        <v>23</v>
      </c>
      <c r="D22" s="16">
        <v>1</v>
      </c>
      <c r="F22" s="18">
        <f t="shared" si="1"/>
        <v>0</v>
      </c>
    </row>
    <row r="23" spans="1:6" ht="29" x14ac:dyDescent="0.35">
      <c r="A23" s="14">
        <v>4.5</v>
      </c>
      <c r="B23" s="23" t="s">
        <v>30</v>
      </c>
      <c r="C23" s="24" t="s">
        <v>31</v>
      </c>
      <c r="D23" s="16">
        <v>3</v>
      </c>
      <c r="F23" s="18">
        <f>+D23*E23</f>
        <v>0</v>
      </c>
    </row>
    <row r="24" spans="1:6" ht="29" x14ac:dyDescent="0.35">
      <c r="A24" s="14">
        <v>4.5999999999999996</v>
      </c>
      <c r="B24" s="23" t="s">
        <v>32</v>
      </c>
      <c r="C24" s="25" t="s">
        <v>23</v>
      </c>
      <c r="D24" s="16">
        <v>1</v>
      </c>
      <c r="F24" s="18">
        <f t="shared" si="1"/>
        <v>0</v>
      </c>
    </row>
    <row r="25" spans="1:6" ht="43.5" x14ac:dyDescent="0.35">
      <c r="A25" s="14">
        <v>4.9000000000000004</v>
      </c>
      <c r="B25" s="15" t="s">
        <v>60</v>
      </c>
      <c r="C25" s="24" t="s">
        <v>23</v>
      </c>
      <c r="D25" s="16">
        <v>1</v>
      </c>
      <c r="F25" s="18">
        <f>+D25*E25</f>
        <v>0</v>
      </c>
    </row>
    <row r="26" spans="1:6" ht="29" x14ac:dyDescent="0.35">
      <c r="A26" s="19">
        <v>4.0999999999999996</v>
      </c>
      <c r="B26" s="23" t="s">
        <v>61</v>
      </c>
      <c r="C26" s="24" t="s">
        <v>23</v>
      </c>
      <c r="D26" s="24">
        <v>1</v>
      </c>
      <c r="F26" s="18">
        <f t="shared" ref="F26:F29" si="2">+D26*E26</f>
        <v>0</v>
      </c>
    </row>
    <row r="27" spans="1:6" ht="43.5" x14ac:dyDescent="0.35">
      <c r="A27" s="24">
        <v>4.1100000000000003</v>
      </c>
      <c r="B27" s="23" t="s">
        <v>62</v>
      </c>
      <c r="C27" s="24" t="s">
        <v>23</v>
      </c>
      <c r="D27" s="24">
        <v>1</v>
      </c>
      <c r="F27" s="18">
        <f t="shared" si="2"/>
        <v>0</v>
      </c>
    </row>
    <row r="28" spans="1:6" ht="29" x14ac:dyDescent="0.35">
      <c r="A28" s="19">
        <v>4.12</v>
      </c>
      <c r="B28" s="23" t="s">
        <v>63</v>
      </c>
      <c r="C28" s="24" t="s">
        <v>12</v>
      </c>
      <c r="D28" s="24">
        <v>15</v>
      </c>
      <c r="F28" s="18">
        <f t="shared" si="2"/>
        <v>0</v>
      </c>
    </row>
    <row r="29" spans="1:6" ht="43.5" x14ac:dyDescent="0.35">
      <c r="A29" s="24">
        <v>4.13</v>
      </c>
      <c r="B29" s="23" t="s">
        <v>33</v>
      </c>
      <c r="C29" s="24" t="s">
        <v>34</v>
      </c>
      <c r="D29" s="24">
        <v>1</v>
      </c>
      <c r="F29" s="18">
        <f t="shared" si="2"/>
        <v>0</v>
      </c>
    </row>
    <row r="30" spans="1:6" x14ac:dyDescent="0.35">
      <c r="B30" s="15"/>
      <c r="F30" s="18"/>
    </row>
    <row r="31" spans="1:6" x14ac:dyDescent="0.35">
      <c r="A31" s="1">
        <v>5</v>
      </c>
      <c r="B31" s="26" t="s">
        <v>35</v>
      </c>
      <c r="F31" s="3">
        <f>SUM(F32:F48)</f>
        <v>0</v>
      </c>
    </row>
    <row r="32" spans="1:6" ht="43.5" x14ac:dyDescent="0.35">
      <c r="A32" s="24">
        <v>5.0999999999999996</v>
      </c>
      <c r="B32" s="15" t="s">
        <v>36</v>
      </c>
      <c r="C32" s="24" t="s">
        <v>23</v>
      </c>
      <c r="D32" s="16">
        <v>10</v>
      </c>
      <c r="F32" s="18">
        <f>+D32*E32</f>
        <v>0</v>
      </c>
    </row>
    <row r="33" spans="1:6" ht="29" x14ac:dyDescent="0.35">
      <c r="A33" s="24">
        <v>5.2</v>
      </c>
      <c r="B33" s="27" t="s">
        <v>37</v>
      </c>
      <c r="C33" s="24" t="s">
        <v>23</v>
      </c>
      <c r="D33" s="16">
        <v>1</v>
      </c>
      <c r="F33" s="18">
        <f>+D33*E33</f>
        <v>0</v>
      </c>
    </row>
    <row r="34" spans="1:6" ht="29" x14ac:dyDescent="0.35">
      <c r="A34" s="24">
        <v>5.3</v>
      </c>
      <c r="B34" s="27" t="s">
        <v>38</v>
      </c>
      <c r="C34" s="24" t="s">
        <v>23</v>
      </c>
      <c r="D34" s="16">
        <v>1</v>
      </c>
      <c r="F34" s="18">
        <f>+D34*E34</f>
        <v>0</v>
      </c>
    </row>
    <row r="35" spans="1:6" x14ac:dyDescent="0.35">
      <c r="A35" s="24">
        <v>5.4</v>
      </c>
      <c r="B35" s="15" t="s">
        <v>39</v>
      </c>
      <c r="C35" s="24" t="s">
        <v>23</v>
      </c>
      <c r="D35" s="16">
        <v>2</v>
      </c>
      <c r="F35" s="18">
        <f>+D35*E35</f>
        <v>0</v>
      </c>
    </row>
    <row r="36" spans="1:6" x14ac:dyDescent="0.35">
      <c r="A36" s="24">
        <v>5.5</v>
      </c>
      <c r="B36" s="28" t="s">
        <v>40</v>
      </c>
      <c r="C36" s="24" t="s">
        <v>12</v>
      </c>
      <c r="D36" s="16">
        <v>100</v>
      </c>
      <c r="F36" s="18">
        <f t="shared" ref="F36:F46" si="3">+D36*E36</f>
        <v>0</v>
      </c>
    </row>
    <row r="37" spans="1:6" ht="29" x14ac:dyDescent="0.35">
      <c r="A37" s="24">
        <v>5.6</v>
      </c>
      <c r="B37" s="15" t="s">
        <v>41</v>
      </c>
      <c r="C37" s="24" t="s">
        <v>23</v>
      </c>
      <c r="D37" s="16">
        <v>2</v>
      </c>
      <c r="F37" s="18">
        <f t="shared" si="3"/>
        <v>0</v>
      </c>
    </row>
    <row r="38" spans="1:6" x14ac:dyDescent="0.35">
      <c r="A38" s="24">
        <v>5.7</v>
      </c>
      <c r="B38" s="15" t="s">
        <v>42</v>
      </c>
      <c r="C38" s="24" t="s">
        <v>23</v>
      </c>
      <c r="D38" s="16">
        <v>1</v>
      </c>
      <c r="F38" s="18">
        <f t="shared" si="3"/>
        <v>0</v>
      </c>
    </row>
    <row r="39" spans="1:6" ht="29" x14ac:dyDescent="0.35">
      <c r="A39" s="24">
        <v>5.8</v>
      </c>
      <c r="B39" s="15" t="s">
        <v>43</v>
      </c>
      <c r="C39" s="24" t="s">
        <v>23</v>
      </c>
      <c r="D39" s="16">
        <v>2</v>
      </c>
      <c r="F39" s="18">
        <f>+D39*E39</f>
        <v>0</v>
      </c>
    </row>
    <row r="40" spans="1:6" x14ac:dyDescent="0.35">
      <c r="A40" s="24">
        <v>5.9</v>
      </c>
      <c r="B40" s="15" t="s">
        <v>44</v>
      </c>
      <c r="C40" s="24" t="s">
        <v>23</v>
      </c>
      <c r="D40" s="16">
        <v>1</v>
      </c>
      <c r="F40" s="18">
        <f>+D40*E40</f>
        <v>0</v>
      </c>
    </row>
    <row r="41" spans="1:6" x14ac:dyDescent="0.35">
      <c r="A41" s="17">
        <v>5.0999999999999996</v>
      </c>
      <c r="B41" s="15" t="s">
        <v>45</v>
      </c>
      <c r="C41" s="24" t="s">
        <v>23</v>
      </c>
      <c r="D41" s="16">
        <v>1</v>
      </c>
      <c r="F41" s="18">
        <f t="shared" si="3"/>
        <v>0</v>
      </c>
    </row>
    <row r="42" spans="1:6" x14ac:dyDescent="0.35">
      <c r="A42" s="24">
        <v>5.1100000000000003</v>
      </c>
      <c r="B42" s="15" t="s">
        <v>46</v>
      </c>
      <c r="C42" s="24" t="s">
        <v>23</v>
      </c>
      <c r="D42" s="16">
        <v>2</v>
      </c>
      <c r="F42" s="18">
        <f t="shared" si="3"/>
        <v>0</v>
      </c>
    </row>
    <row r="43" spans="1:6" x14ac:dyDescent="0.35">
      <c r="A43" s="17">
        <v>5.12</v>
      </c>
      <c r="B43" s="15" t="s">
        <v>47</v>
      </c>
      <c r="C43" s="24" t="s">
        <v>12</v>
      </c>
      <c r="D43" s="16">
        <v>25</v>
      </c>
      <c r="F43" s="18">
        <f t="shared" si="3"/>
        <v>0</v>
      </c>
    </row>
    <row r="44" spans="1:6" x14ac:dyDescent="0.35">
      <c r="A44" s="24">
        <v>5.13</v>
      </c>
      <c r="B44" s="15" t="s">
        <v>48</v>
      </c>
      <c r="C44" s="24" t="s">
        <v>12</v>
      </c>
      <c r="D44" s="16">
        <v>25</v>
      </c>
      <c r="F44" s="18">
        <f t="shared" si="3"/>
        <v>0</v>
      </c>
    </row>
    <row r="45" spans="1:6" x14ac:dyDescent="0.35">
      <c r="A45" s="17">
        <v>5.14</v>
      </c>
      <c r="B45" s="15" t="s">
        <v>49</v>
      </c>
      <c r="C45" s="24" t="s">
        <v>23</v>
      </c>
      <c r="D45" s="16">
        <v>5</v>
      </c>
      <c r="F45" s="18">
        <f t="shared" si="3"/>
        <v>0</v>
      </c>
    </row>
    <row r="46" spans="1:6" x14ac:dyDescent="0.35">
      <c r="A46" s="24">
        <v>5.15</v>
      </c>
      <c r="B46" s="15" t="s">
        <v>50</v>
      </c>
      <c r="C46" s="24" t="s">
        <v>23</v>
      </c>
      <c r="D46" s="16">
        <v>5</v>
      </c>
      <c r="F46" s="18">
        <f t="shared" si="3"/>
        <v>0</v>
      </c>
    </row>
    <row r="47" spans="1:6" ht="72.5" x14ac:dyDescent="0.35">
      <c r="A47" s="17">
        <v>5.16</v>
      </c>
      <c r="B47" s="15" t="s">
        <v>51</v>
      </c>
      <c r="C47" s="24" t="s">
        <v>23</v>
      </c>
      <c r="D47" s="16">
        <v>1</v>
      </c>
      <c r="F47" s="18">
        <f>+D47*E47</f>
        <v>0</v>
      </c>
    </row>
    <row r="48" spans="1:6" x14ac:dyDescent="0.35">
      <c r="A48" s="24">
        <v>5.17</v>
      </c>
      <c r="B48" s="29" t="s">
        <v>52</v>
      </c>
      <c r="C48" s="24" t="s">
        <v>23</v>
      </c>
      <c r="D48" s="6">
        <v>1</v>
      </c>
      <c r="F48" s="18">
        <f>+D48*E48</f>
        <v>0</v>
      </c>
    </row>
    <row r="49" spans="1:8" x14ac:dyDescent="0.35">
      <c r="A49" s="17"/>
      <c r="B49" s="5"/>
      <c r="C49" s="5"/>
      <c r="D49" s="6"/>
      <c r="F49" s="8"/>
    </row>
    <row r="50" spans="1:8" ht="42.5" x14ac:dyDescent="0.35">
      <c r="A50" s="1">
        <v>6</v>
      </c>
      <c r="B50" s="21" t="s">
        <v>53</v>
      </c>
      <c r="C50" s="1" t="s">
        <v>34</v>
      </c>
      <c r="D50" s="30">
        <v>1</v>
      </c>
      <c r="E50" s="22"/>
      <c r="F50" s="3">
        <f>+D50*E50</f>
        <v>0</v>
      </c>
    </row>
    <row r="51" spans="1:8" x14ac:dyDescent="0.35">
      <c r="A51" s="14"/>
      <c r="B51" s="31"/>
      <c r="C51" s="31"/>
      <c r="D51" s="32"/>
      <c r="E51" s="33"/>
      <c r="F51" s="34"/>
    </row>
    <row r="52" spans="1:8" x14ac:dyDescent="0.35">
      <c r="A52" s="1"/>
      <c r="B52" s="5"/>
      <c r="C52" s="5"/>
      <c r="D52" s="35"/>
      <c r="E52" s="36"/>
      <c r="F52" s="8"/>
    </row>
    <row r="53" spans="1:8" x14ac:dyDescent="0.35">
      <c r="A53"/>
      <c r="B53" s="5"/>
      <c r="C53" s="5"/>
      <c r="D53" s="5" t="s">
        <v>54</v>
      </c>
      <c r="E53" s="36"/>
      <c r="F53" s="8">
        <f>+F4+F18+F31+F50</f>
        <v>0</v>
      </c>
    </row>
    <row r="54" spans="1:8" x14ac:dyDescent="0.35">
      <c r="A54"/>
      <c r="B54" s="5"/>
      <c r="C54" s="5"/>
      <c r="D54" s="5" t="s">
        <v>55</v>
      </c>
      <c r="E54" s="37">
        <v>0.1</v>
      </c>
      <c r="F54" s="8">
        <f>+Tabla43[[#This Row],[VALR. UNITARIO]]*F53</f>
        <v>0</v>
      </c>
    </row>
    <row r="55" spans="1:8" x14ac:dyDescent="0.35">
      <c r="A55"/>
      <c r="B55" s="5"/>
      <c r="C55" s="5"/>
      <c r="D55" s="5" t="s">
        <v>56</v>
      </c>
      <c r="E55" s="37">
        <v>0.05</v>
      </c>
      <c r="F55" s="8">
        <f>+Tabla43[[#This Row],[VALR. UNITARIO]]*F53</f>
        <v>0</v>
      </c>
    </row>
    <row r="56" spans="1:8" x14ac:dyDescent="0.35">
      <c r="A56"/>
      <c r="B56" s="5"/>
      <c r="C56" s="5"/>
      <c r="D56" s="5" t="s">
        <v>57</v>
      </c>
      <c r="E56" s="37">
        <v>0.02</v>
      </c>
      <c r="F56" s="8">
        <f>+Tabla43[[#This Row],[VALR. UNITARIO]]*F53</f>
        <v>0</v>
      </c>
    </row>
    <row r="57" spans="1:8" x14ac:dyDescent="0.35">
      <c r="B57" s="5"/>
      <c r="C57" s="5"/>
      <c r="D57" s="5" t="s">
        <v>58</v>
      </c>
      <c r="E57" s="38">
        <v>0.19</v>
      </c>
      <c r="F57" s="39">
        <f>+Tabla43[[#This Row],[VALR. UNITARIO]]*F56</f>
        <v>0</v>
      </c>
    </row>
    <row r="58" spans="1:8" x14ac:dyDescent="0.35">
      <c r="B58" s="5"/>
      <c r="C58" s="5"/>
      <c r="D58" s="5" t="s">
        <v>59</v>
      </c>
      <c r="E58" s="36"/>
      <c r="F58" s="8">
        <f>SUBTOTAL(109,F53:F57)</f>
        <v>0</v>
      </c>
    </row>
    <row r="59" spans="1:8" x14ac:dyDescent="0.35">
      <c r="H59" s="34"/>
    </row>
    <row r="60" spans="1:8" x14ac:dyDescent="0.35">
      <c r="F60" s="18"/>
      <c r="G60" s="34"/>
    </row>
    <row r="62" spans="1:8" x14ac:dyDescent="0.35">
      <c r="G62" s="34"/>
    </row>
    <row r="64" spans="1:8" x14ac:dyDescent="0.35">
      <c r="G64" s="34"/>
    </row>
  </sheetData>
  <mergeCells count="1">
    <mergeCell ref="A1:F1"/>
  </mergeCells>
  <pageMargins left="0.7" right="0.7" top="0.75" bottom="0.75" header="0.3" footer="0.3"/>
  <pageSetup scale="68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PTAP</vt:lpstr>
      <vt:lpstr>' PTAP'!Área_de_impresión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Miguel</dc:creator>
  <cp:lastModifiedBy>Peñaloza, Victor</cp:lastModifiedBy>
  <dcterms:created xsi:type="dcterms:W3CDTF">2026-04-24T21:12:11Z</dcterms:created>
  <dcterms:modified xsi:type="dcterms:W3CDTF">2026-05-06T15:39:15Z</dcterms:modified>
</cp:coreProperties>
</file>