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avethechildren1-my.sharepoint.com/personal/victor_penaloza_savethechildren_org/Documents/Gerencia Cadena de Suministros/3. Contratos/2026/2. La Guajira/2. Contrato de Rehabilitacion de sistemas de agua/"/>
    </mc:Choice>
  </mc:AlternateContent>
  <xr:revisionPtr revIDLastSave="7" documentId="8_{540B1C06-1B5B-45BF-B521-AE6EA16416F3}" xr6:coauthVersionLast="47" xr6:coauthVersionMax="47" xr10:uidLastSave="{54E913B3-23D4-48BC-990C-0174639092B2}"/>
  <bookViews>
    <workbookView xWindow="28680" yWindow="-120" windowWidth="29040" windowHeight="15720" xr2:uid="{02455D45-50D7-49AE-B2A6-D31130D2EF3F}"/>
  </bookViews>
  <sheets>
    <sheet name="Comunidad Galilea " sheetId="1" r:id="rId1"/>
    <sheet name="Comunidad Piturumana " sheetId="3" r:id="rId2"/>
    <sheet name="Comunidad Wairraka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3" i="4"/>
  <c r="F12" i="4"/>
  <c r="F11" i="4"/>
  <c r="F10" i="4"/>
  <c r="F9" i="4"/>
  <c r="F8" i="4"/>
  <c r="F5" i="4"/>
  <c r="F4" i="4"/>
  <c r="F7" i="4" l="1"/>
  <c r="F3" i="4"/>
  <c r="F15" i="4" s="1"/>
  <c r="F16" i="4" l="1"/>
  <c r="F17" i="4" s="1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3" i="3"/>
  <c r="F12" i="3"/>
  <c r="F11" i="3"/>
  <c r="F10" i="3"/>
  <c r="F9" i="3"/>
  <c r="F8" i="3"/>
  <c r="F5" i="3"/>
  <c r="F4" i="3"/>
  <c r="F3" i="3" s="1"/>
  <c r="F15" i="3" l="1"/>
  <c r="F7" i="3"/>
  <c r="F33" i="3" s="1"/>
  <c r="F34" i="3" s="1"/>
  <c r="F35" i="3" s="1"/>
  <c r="F14" i="1" l="1"/>
  <c r="F13" i="1"/>
  <c r="F12" i="1"/>
  <c r="F5" i="1" l="1"/>
  <c r="F4" i="1"/>
  <c r="F23" i="1"/>
  <c r="F3" i="1" l="1"/>
  <c r="F32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0" i="1"/>
  <c r="F9" i="1"/>
  <c r="F8" i="1"/>
  <c r="F7" i="1" l="1"/>
  <c r="F16" i="1"/>
  <c r="F34" i="1" l="1"/>
  <c r="F35" i="1" s="1"/>
  <c r="F3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</futureMetadata>
  <valueMetadata count="2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</valueMetadata>
</metadata>
</file>

<file path=xl/sharedStrings.xml><?xml version="1.0" encoding="utf-8"?>
<sst xmlns="http://schemas.openxmlformats.org/spreadsheetml/2006/main" count="160" uniqueCount="58">
  <si>
    <t>ITEM</t>
  </si>
  <si>
    <t>ACTIVIDAD</t>
  </si>
  <si>
    <t>UNIDAD</t>
  </si>
  <si>
    <t>CANTDAD</t>
  </si>
  <si>
    <t>VALR. UNITARIO</t>
  </si>
  <si>
    <t>VALR. TOTAL</t>
  </si>
  <si>
    <t>Componente Hidraulico</t>
  </si>
  <si>
    <t>UND</t>
  </si>
  <si>
    <t>Tuberia de presion para columna, θ 1-1/4"</t>
  </si>
  <si>
    <t>Ml</t>
  </si>
  <si>
    <t>GBL</t>
  </si>
  <si>
    <t>Componente Electrico</t>
  </si>
  <si>
    <t>Riel de 3.6m Aluminio anonizado</t>
  </si>
  <si>
    <t>ML</t>
  </si>
  <si>
    <t>Suministro e instalacion de Protección termomagnética DC 2x16A</t>
  </si>
  <si>
    <t>Suministro e instalacion de DPS DC SOLAR 20KVA 2P 600V</t>
  </si>
  <si>
    <t>Suministro e instalacion de Gabinete electrico para intemperie con certificacion IP65</t>
  </si>
  <si>
    <t>Suministro e instalacion de Canaleta Ranurada Gris 40*60 x2m</t>
  </si>
  <si>
    <t>Suministro e instalacion de Riel Din x 1m.</t>
  </si>
  <si>
    <t>Suministro e instalacion de Protección termomagnética AC 3x25A 220V</t>
  </si>
  <si>
    <t>Suministro e instalacion de Cable Multiplex  4x#10 AWG Cu</t>
  </si>
  <si>
    <t>Suministro e instalacion de Tubo PVC Conduit 3/4"</t>
  </si>
  <si>
    <t>Suministro e instalacion de Curva PVC Conduit 3/4"</t>
  </si>
  <si>
    <t>Suministro e instalacion de Terminal PVC Conduit 3/4"</t>
  </si>
  <si>
    <t>Sistema de puesta a tierra, incluye: Caja Plástica para Inspección Eléctrica Puesta a Tierra, Barraje equipotencial para tierra, varilla de cobre de 5/8" de 2,4 m con conector, Suelo Artificial Hidrosolta 15Kg, Cable #8 AWG verde o desnudo, Cable #14 AWG verde o desnudo.</t>
  </si>
  <si>
    <t>COSTOS DIRECTOS</t>
  </si>
  <si>
    <t xml:space="preserve">IVA </t>
  </si>
  <si>
    <t>VALOR TOTAL</t>
  </si>
  <si>
    <t>Suministro e instalacion de Modulo solar 610 Wtts según especificaciones tecnicas o marca y potencia equivalente, incluye accesorios de instalacion EndClamp, MidClamp.</t>
  </si>
  <si>
    <t>Suministro e instalacion de Cable Fotovoltaico 4mm2</t>
  </si>
  <si>
    <t>Preliminares</t>
  </si>
  <si>
    <t xml:space="preserve">Lavado de pozo </t>
  </si>
  <si>
    <t>Prueba de bombeo</t>
  </si>
  <si>
    <t xml:space="preserve">Suministro e instalacion de visibilidad institucional en tnaque de almacenamineto y de sistema en general. Ver especificaciones tecnicas </t>
  </si>
  <si>
    <t>Suministro e instalación de tanque de almacenamiento de agua de 10 m3.</t>
  </si>
  <si>
    <t>PRESUPUESTO DE REHABILITACIÓN DE SISTEMAS DE ABASTECIMIENTO DE AGUA EN LA COMUNIDAD DE GALILEA - MUNICIPIO DE RIOHACHA</t>
  </si>
  <si>
    <t>Suministro e instalacion de Estructura Metalica para paneles solares, incluye anticorrosivo, pintura, transporte y montaje</t>
  </si>
  <si>
    <t>Electrobomba Sumergible de 3 HP</t>
  </si>
  <si>
    <t xml:space="preserve">Suministro e instalacion de controlador de bomba sumergible. </t>
  </si>
  <si>
    <t>PRESUPUESTO DE REHABILITACIÓN DE SISTEMAS DE ABASTECIMIENTO DE AGUA EN LA COMUNIDAD DE PITURUMANA - MUNICIPIO DE ALBANIA</t>
  </si>
  <si>
    <t>Electrobomba Sumergible de 2 HP</t>
  </si>
  <si>
    <t>PRESUPUESTOPARA LA REHABILITACIÓN DE SISTEMAS DE ABASTECIMIENTO DE AGUA WAIRRAKAT - MUNICIPIO DE RIOHACHA</t>
  </si>
  <si>
    <t>DESCRIPCION</t>
  </si>
  <si>
    <t>CANTIDAD</t>
  </si>
  <si>
    <t>VR. UNITARIO</t>
  </si>
  <si>
    <t>VR. TOTAL</t>
  </si>
  <si>
    <t>Suministro e instalación de tanque de almacenamiento de agua de 5 m3.</t>
  </si>
  <si>
    <t>Suministro e instalación de tuberías y accesorios en PVC desde pozo a tanque de almacenamiento</t>
  </si>
  <si>
    <t>IMAGEN REFERENCIA</t>
  </si>
  <si>
    <t xml:space="preserve">Suministro e instalacion de visibilidad institucional en tanque de almacenamineto y de sistema en general. Ver especificaciones tecnicas </t>
  </si>
  <si>
    <t>Ver anexos 2</t>
  </si>
  <si>
    <t>Acorde con el tipo de bomba sumergible usada</t>
  </si>
  <si>
    <r>
      <t xml:space="preserve">Punto de suministro de agua </t>
    </r>
    <r>
      <rPr>
        <b/>
        <sz val="11"/>
        <color theme="1"/>
        <rFont val="Aptos Narrow"/>
        <family val="2"/>
        <scheme val="minor"/>
      </rPr>
      <t>en la institucion educativa</t>
    </r>
    <r>
      <rPr>
        <sz val="11"/>
        <color theme="1"/>
        <rFont val="Aptos Narrow"/>
        <family val="2"/>
        <scheme val="minor"/>
      </rPr>
      <t xml:space="preserve"> de 2 llaves metalicas tipo grival o similar, niple galvanizado de 1/2" a la salida del muro. Incluye pintura blanca </t>
    </r>
  </si>
  <si>
    <t>Mantenimineto y reparación de molino de viento, incluye suministro, instalación y transporte de tubería galvanizada de 2", uniones de varilla, varillas, uniones de tubo de 2”, placa en concreto de proteccion de 3x3m, cilindro, plataforma, guaya de freno y demás componentes necesarios para el correcto funcionamiento del sistema. Pintura blanca y roja en la rueda, blanco en la cola y la torre de color plateado.</t>
  </si>
  <si>
    <t xml:space="preserve">Punto de suministro de agua de 4 llaves metalicas tipo grival o similar, niple galvanizado de 1/2" a la salida del muro. Incluye pintura blanca y tuberia desde almacenamiento a punto de distribucion (Ver Anexo # 5) </t>
  </si>
  <si>
    <t xml:space="preserve">Construcción de base en concreto para tanque de 10 m3, altura: 0,7 m, Incuye pintura blanca (Ver Anexo # 6) </t>
  </si>
  <si>
    <t>Construcción de base en concreto para tanque de 10 m3, altura: 0,7 m, Incuye pintura blanca (Vern Anexo # 6)</t>
  </si>
  <si>
    <t xml:space="preserve">Construcción de base en concreto para tanque de 5 m3, altura: 0,7 m, incluye pintura blanca (Ver Anexo # 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</si>
</sst>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9" fontId="5" fillId="0" borderId="0" xfId="0" applyNumberFormat="1" applyFont="1" applyAlignment="1">
      <alignment horizontal="center" vertical="center"/>
    </xf>
    <xf numFmtId="164" fontId="5" fillId="0" borderId="0" xfId="1" applyNumberFormat="1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D80338-DF0D-42A0-999D-B6A0061BF9FE}" name="Tabla4" displayName="Tabla4" ref="A2:G36" totalsRowShown="0" headerRowDxfId="21" tableBorderDxfId="20">
  <autoFilter ref="A2:G36" xr:uid="{F7DDFA92-1507-4EE5-9B85-3E5BB48BE28F}"/>
  <tableColumns count="7">
    <tableColumn id="1" xr3:uid="{475770C8-63D5-4E21-8860-235243031038}" name="ITEM" dataDxfId="19"/>
    <tableColumn id="2" xr3:uid="{5C7B4626-4D76-42EE-BD54-04C731058120}" name="ACTIVIDAD" dataDxfId="18"/>
    <tableColumn id="3" xr3:uid="{453CD20A-957B-4AAB-AF66-01977D4E5D2B}" name="UNIDAD" dataDxfId="17"/>
    <tableColumn id="4" xr3:uid="{1358E8F0-B373-4721-83C8-AB256226A5F2}" name="CANTDAD" dataDxfId="16"/>
    <tableColumn id="5" xr3:uid="{797180D2-6F3E-4145-A77C-6F1DCA649407}" name="VALR. UNITARIO"/>
    <tableColumn id="6" xr3:uid="{5B8ACDD5-2367-4D5C-AC6A-EBC1E331A10D}" name="VALR. TOTAL" dataDxfId="15"/>
    <tableColumn id="7" xr3:uid="{7B9168E8-E8B4-4297-96F9-2DE2DD7C5231}" name="IMAGEN REFERENCI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624F1B-3111-4E8F-B51B-25B6C25768F3}" name="Tabla43" displayName="Tabla43" ref="A2:F35" totalsRowShown="0" headerRowDxfId="14" tableBorderDxfId="13">
  <autoFilter ref="A2:F35" xr:uid="{F7DDFA92-1507-4EE5-9B85-3E5BB48BE28F}"/>
  <tableColumns count="6">
    <tableColumn id="1" xr3:uid="{ABF88157-625C-4348-8903-0E5E2D2642F7}" name="ITEM" dataDxfId="12"/>
    <tableColumn id="2" xr3:uid="{25E0D5D5-B054-474B-9AC6-981AE5F9928B}" name="ACTIVIDAD" dataDxfId="11"/>
    <tableColumn id="3" xr3:uid="{3AFA3F00-1164-44E5-A348-7D3EDC095C3B}" name="UNIDAD" dataDxfId="10"/>
    <tableColumn id="4" xr3:uid="{4AE57681-FEC2-47CD-8B30-94A09A1E20C4}" name="CANTDAD" dataDxfId="9"/>
    <tableColumn id="5" xr3:uid="{761ED8FA-5E2A-40ED-91A3-8267440D420D}" name="VALR. UNITARIO"/>
    <tableColumn id="6" xr3:uid="{E3365075-7D82-4630-9534-FCC0E95B3631}" name="VALR. TOTAL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136894-D6F0-43E9-BE37-8A0A984752EF}" name="Tabla1" displayName="Tabla1" ref="A2:G17" totalsRowShown="0" headerRowDxfId="7" headerRowBorderDxfId="6" tableBorderDxfId="5" totalsRowBorderDxfId="4">
  <autoFilter ref="A2:G17" xr:uid="{FA4C643D-F4CB-4523-8644-86DB80C5B0B0}"/>
  <tableColumns count="7">
    <tableColumn id="1" xr3:uid="{3A5715B8-D150-40A4-92D1-FDB26D2E5F2A}" name="ITEM"/>
    <tableColumn id="2" xr3:uid="{3E53F97E-A81B-4E3C-8675-2270F43DB454}" name="DESCRIPCION" dataDxfId="3"/>
    <tableColumn id="3" xr3:uid="{5BB4E072-EF90-45B4-9994-90CC39541FCA}" name="UNIDAD" dataDxfId="2"/>
    <tableColumn id="4" xr3:uid="{2CDF4558-B781-4E4A-8EDD-BC89582A643F}" name="CANTIDAD" dataDxfId="1"/>
    <tableColumn id="5" xr3:uid="{0E5182BB-7C15-4F31-BCBC-D860B0C4C5ED}" name="VR. UNITARIO"/>
    <tableColumn id="6" xr3:uid="{000F75B2-522B-4F1C-A407-7E6706726F42}" name="VR. TOTAL"/>
    <tableColumn id="7" xr3:uid="{EA920EEE-0047-42B5-851B-DB2F9258C11D}" name="IMAGEN REFERENC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42DA-D209-48B3-95F7-FDE037DEFD1A}">
  <dimension ref="A1:I36"/>
  <sheetViews>
    <sheetView tabSelected="1" workbookViewId="0">
      <selection activeCell="A2" sqref="A2"/>
    </sheetView>
  </sheetViews>
  <sheetFormatPr baseColWidth="10" defaultColWidth="11.453125" defaultRowHeight="14.5" x14ac:dyDescent="0.35"/>
  <cols>
    <col min="1" max="1" width="11.453125" style="5"/>
    <col min="2" max="2" width="52.81640625" style="24" customWidth="1"/>
    <col min="3" max="3" width="11.453125" style="5"/>
    <col min="4" max="4" width="16.54296875" style="7" bestFit="1" customWidth="1"/>
    <col min="5" max="5" width="20.453125" style="8" customWidth="1"/>
    <col min="6" max="6" width="17.26953125" style="5" customWidth="1"/>
    <col min="7" max="7" width="29.26953125" bestFit="1" customWidth="1"/>
    <col min="9" max="9" width="30.90625" style="7" customWidth="1"/>
  </cols>
  <sheetData>
    <row r="1" spans="1:9" ht="36.5" customHeight="1" x14ac:dyDescent="0.35">
      <c r="A1" s="42" t="s">
        <v>35</v>
      </c>
      <c r="B1" s="42"/>
      <c r="C1" s="42"/>
      <c r="D1" s="42"/>
      <c r="E1" s="42"/>
      <c r="F1" s="42"/>
      <c r="G1" s="42"/>
      <c r="I1" s="27"/>
    </row>
    <row r="2" spans="1:9" ht="15.5" x14ac:dyDescent="0.3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2" t="s">
        <v>48</v>
      </c>
    </row>
    <row r="3" spans="1:9" ht="15.5" x14ac:dyDescent="0.35">
      <c r="A3" s="1">
        <v>1</v>
      </c>
      <c r="B3" s="4" t="s">
        <v>30</v>
      </c>
      <c r="C3" s="1"/>
      <c r="D3" s="2"/>
      <c r="E3" s="3"/>
      <c r="F3" s="3">
        <f>SUM(F4:F5)</f>
        <v>0</v>
      </c>
      <c r="I3" s="15"/>
    </row>
    <row r="4" spans="1:9" ht="15.5" x14ac:dyDescent="0.35">
      <c r="A4" s="20">
        <v>1.1000000000000001</v>
      </c>
      <c r="B4" s="21" t="s">
        <v>31</v>
      </c>
      <c r="C4" s="5" t="s">
        <v>7</v>
      </c>
      <c r="D4" s="7">
        <v>1</v>
      </c>
      <c r="F4" s="9">
        <f>+D4*E4</f>
        <v>0</v>
      </c>
      <c r="I4" s="2"/>
    </row>
    <row r="5" spans="1:9" ht="15.5" x14ac:dyDescent="0.35">
      <c r="A5" s="20">
        <v>1.2</v>
      </c>
      <c r="B5" s="21" t="s">
        <v>32</v>
      </c>
      <c r="C5" s="5" t="s">
        <v>7</v>
      </c>
      <c r="D5" s="7">
        <v>1</v>
      </c>
      <c r="F5" s="9">
        <f>+D5*E5</f>
        <v>0</v>
      </c>
    </row>
    <row r="6" spans="1:9" ht="15.5" x14ac:dyDescent="0.35">
      <c r="A6" s="1"/>
      <c r="B6" s="31"/>
      <c r="C6" s="14"/>
      <c r="D6" s="15"/>
      <c r="F6" s="17"/>
    </row>
    <row r="7" spans="1:9" ht="15.5" x14ac:dyDescent="0.35">
      <c r="A7" s="1">
        <v>2</v>
      </c>
      <c r="B7" s="4" t="s">
        <v>6</v>
      </c>
      <c r="C7" s="1"/>
      <c r="D7" s="2"/>
      <c r="E7" s="3"/>
      <c r="F7" s="3">
        <f>SUM(F8:F14)</f>
        <v>0</v>
      </c>
    </row>
    <row r="8" spans="1:9" ht="120.5" customHeight="1" x14ac:dyDescent="0.35">
      <c r="A8" s="5">
        <v>2.1</v>
      </c>
      <c r="B8" s="21" t="s">
        <v>37</v>
      </c>
      <c r="C8" s="5" t="s">
        <v>7</v>
      </c>
      <c r="D8" s="7">
        <v>1</v>
      </c>
      <c r="F8" s="9">
        <f>+D8*E8</f>
        <v>0</v>
      </c>
      <c r="G8" s="7" t="e" vm="1">
        <v>#VALUE!</v>
      </c>
    </row>
    <row r="9" spans="1:9" ht="77.5" customHeight="1" x14ac:dyDescent="0.35">
      <c r="A9" s="5">
        <v>2.2000000000000002</v>
      </c>
      <c r="B9" s="24" t="s">
        <v>8</v>
      </c>
      <c r="C9" s="5" t="s">
        <v>9</v>
      </c>
      <c r="D9" s="7">
        <v>36</v>
      </c>
      <c r="F9" s="9">
        <f>+D9*E9</f>
        <v>0</v>
      </c>
      <c r="G9" s="5" t="e" vm="2">
        <v>#VALUE!</v>
      </c>
    </row>
    <row r="10" spans="1:9" ht="74.5" customHeight="1" x14ac:dyDescent="0.35">
      <c r="A10" s="5">
        <v>2.2999999999999998</v>
      </c>
      <c r="B10" s="21" t="s">
        <v>54</v>
      </c>
      <c r="C10" s="5" t="s">
        <v>7</v>
      </c>
      <c r="D10" s="7">
        <v>1</v>
      </c>
      <c r="F10" s="9">
        <f>+D10*E10</f>
        <v>0</v>
      </c>
      <c r="G10" s="7" t="e" vm="3">
        <v>#VALUE!</v>
      </c>
    </row>
    <row r="11" spans="1:9" ht="74.5" customHeight="1" x14ac:dyDescent="0.35">
      <c r="A11" s="5">
        <v>2.4</v>
      </c>
      <c r="B11" s="21" t="s">
        <v>52</v>
      </c>
      <c r="C11" s="5" t="s">
        <v>7</v>
      </c>
      <c r="D11" s="7">
        <v>1</v>
      </c>
      <c r="F11" s="9">
        <f>+D11*E11</f>
        <v>0</v>
      </c>
      <c r="G11" s="7" t="e" vm="4">
        <v>#VALUE!</v>
      </c>
    </row>
    <row r="12" spans="1:9" ht="75.5" customHeight="1" x14ac:dyDescent="0.35">
      <c r="A12" s="5">
        <v>2.5</v>
      </c>
      <c r="B12" s="21" t="s">
        <v>56</v>
      </c>
      <c r="C12" s="5" t="s">
        <v>7</v>
      </c>
      <c r="D12" s="5">
        <v>1</v>
      </c>
      <c r="F12" s="9">
        <f t="shared" ref="F12:F14" si="0">+D12*E12</f>
        <v>0</v>
      </c>
      <c r="G12" s="5" t="e" vm="5">
        <v>#VALUE!</v>
      </c>
    </row>
    <row r="13" spans="1:9" ht="72" customHeight="1" x14ac:dyDescent="0.35">
      <c r="A13" s="5">
        <v>2.6</v>
      </c>
      <c r="B13" s="21" t="s">
        <v>34</v>
      </c>
      <c r="C13" s="5" t="s">
        <v>7</v>
      </c>
      <c r="D13" s="5">
        <v>1</v>
      </c>
      <c r="F13" s="9">
        <f t="shared" si="0"/>
        <v>0</v>
      </c>
      <c r="G13" s="5" t="e" vm="6">
        <v>#VALUE!</v>
      </c>
    </row>
    <row r="14" spans="1:9" ht="43.5" x14ac:dyDescent="0.35">
      <c r="A14" s="5">
        <v>2.7</v>
      </c>
      <c r="B14" s="21" t="s">
        <v>49</v>
      </c>
      <c r="C14" s="5" t="s">
        <v>10</v>
      </c>
      <c r="D14" s="5">
        <v>1</v>
      </c>
      <c r="F14" s="9">
        <f t="shared" si="0"/>
        <v>0</v>
      </c>
      <c r="G14" s="29" t="s">
        <v>50</v>
      </c>
    </row>
    <row r="15" spans="1:9" x14ac:dyDescent="0.35">
      <c r="B15" s="21"/>
      <c r="F15" s="9"/>
      <c r="G15" s="7"/>
    </row>
    <row r="16" spans="1:9" ht="15.5" x14ac:dyDescent="0.35">
      <c r="A16" s="1">
        <v>3</v>
      </c>
      <c r="B16" s="4" t="s">
        <v>11</v>
      </c>
      <c r="F16" s="3">
        <f>SUM(F17:F31)</f>
        <v>0</v>
      </c>
      <c r="G16" s="7"/>
    </row>
    <row r="17" spans="1:9" ht="95.5" customHeight="1" x14ac:dyDescent="0.35">
      <c r="A17" s="5">
        <v>3.1</v>
      </c>
      <c r="B17" s="21" t="s">
        <v>28</v>
      </c>
      <c r="C17" s="5" t="s">
        <v>7</v>
      </c>
      <c r="D17" s="7">
        <v>6</v>
      </c>
      <c r="F17" s="9">
        <f>+D17*E17</f>
        <v>0</v>
      </c>
      <c r="G17" s="7" t="e" vm="7">
        <v>#VALUE!</v>
      </c>
    </row>
    <row r="18" spans="1:9" ht="35" customHeight="1" x14ac:dyDescent="0.35">
      <c r="A18" s="5">
        <v>3.2</v>
      </c>
      <c r="B18" s="21" t="s">
        <v>38</v>
      </c>
      <c r="C18" s="5" t="s">
        <v>7</v>
      </c>
      <c r="D18" s="7">
        <v>1</v>
      </c>
      <c r="F18" s="9">
        <f>+D18*E18</f>
        <v>0</v>
      </c>
      <c r="G18" s="30" t="s">
        <v>51</v>
      </c>
    </row>
    <row r="19" spans="1:9" ht="66" customHeight="1" x14ac:dyDescent="0.35">
      <c r="A19" s="5">
        <v>3.3</v>
      </c>
      <c r="B19" s="21" t="s">
        <v>12</v>
      </c>
      <c r="C19" s="5" t="s">
        <v>7</v>
      </c>
      <c r="D19" s="7">
        <v>2</v>
      </c>
      <c r="F19" s="9">
        <f>+D19*E19</f>
        <v>0</v>
      </c>
      <c r="G19" s="7" t="e" vm="8">
        <v>#VALUE!</v>
      </c>
    </row>
    <row r="20" spans="1:9" ht="73.5" customHeight="1" x14ac:dyDescent="0.35">
      <c r="A20" s="5">
        <v>3.4</v>
      </c>
      <c r="B20" s="21" t="s">
        <v>29</v>
      </c>
      <c r="C20" s="5" t="s">
        <v>13</v>
      </c>
      <c r="D20" s="7">
        <v>35</v>
      </c>
      <c r="F20" s="9">
        <f t="shared" ref="F20:F30" si="1">+D20*E20</f>
        <v>0</v>
      </c>
      <c r="G20" s="7" t="e" vm="9">
        <v>#VALUE!</v>
      </c>
    </row>
    <row r="21" spans="1:9" ht="83" customHeight="1" x14ac:dyDescent="0.35">
      <c r="A21" s="5">
        <v>3.5</v>
      </c>
      <c r="B21" s="21" t="s">
        <v>14</v>
      </c>
      <c r="C21" s="5" t="s">
        <v>7</v>
      </c>
      <c r="D21" s="7">
        <v>1</v>
      </c>
      <c r="F21" s="9">
        <f t="shared" si="1"/>
        <v>0</v>
      </c>
      <c r="G21" s="7" t="e" vm="10">
        <v>#VALUE!</v>
      </c>
    </row>
    <row r="22" spans="1:9" ht="70.5" customHeight="1" x14ac:dyDescent="0.35">
      <c r="A22" s="5">
        <v>3.6</v>
      </c>
      <c r="B22" s="21" t="s">
        <v>15</v>
      </c>
      <c r="C22" s="5" t="s">
        <v>7</v>
      </c>
      <c r="D22" s="7">
        <v>1</v>
      </c>
      <c r="F22" s="9">
        <f t="shared" si="1"/>
        <v>0</v>
      </c>
      <c r="G22" s="7" t="e" vm="11">
        <v>#VALUE!</v>
      </c>
    </row>
    <row r="23" spans="1:9" ht="73" customHeight="1" x14ac:dyDescent="0.35">
      <c r="A23" s="5">
        <v>3.7</v>
      </c>
      <c r="B23" s="21" t="s">
        <v>19</v>
      </c>
      <c r="C23" s="5" t="s">
        <v>7</v>
      </c>
      <c r="D23" s="7">
        <v>1</v>
      </c>
      <c r="F23" s="9">
        <f>+D23*E23</f>
        <v>0</v>
      </c>
      <c r="G23" s="7" t="e" vm="12">
        <v>#VALUE!</v>
      </c>
    </row>
    <row r="24" spans="1:9" ht="71.5" customHeight="1" x14ac:dyDescent="0.35">
      <c r="A24" s="5">
        <v>3.8</v>
      </c>
      <c r="B24" s="21" t="s">
        <v>16</v>
      </c>
      <c r="C24" s="5" t="s">
        <v>7</v>
      </c>
      <c r="D24" s="7">
        <v>1</v>
      </c>
      <c r="F24" s="9">
        <f t="shared" si="1"/>
        <v>0</v>
      </c>
      <c r="G24" s="7" t="e" vm="13">
        <v>#VALUE!</v>
      </c>
    </row>
    <row r="25" spans="1:9" ht="59.5" customHeight="1" x14ac:dyDescent="0.35">
      <c r="A25" s="5">
        <v>3.9</v>
      </c>
      <c r="B25" s="21" t="s">
        <v>17</v>
      </c>
      <c r="C25" s="5" t="s">
        <v>7</v>
      </c>
      <c r="D25" s="7">
        <v>1</v>
      </c>
      <c r="F25" s="9">
        <f t="shared" si="1"/>
        <v>0</v>
      </c>
      <c r="G25" s="7" t="e" vm="14">
        <v>#VALUE!</v>
      </c>
    </row>
    <row r="26" spans="1:9" ht="66.5" customHeight="1" x14ac:dyDescent="0.35">
      <c r="A26" s="7">
        <v>3.1</v>
      </c>
      <c r="B26" s="21" t="s">
        <v>18</v>
      </c>
      <c r="C26" s="5" t="s">
        <v>7</v>
      </c>
      <c r="D26" s="7">
        <v>1</v>
      </c>
      <c r="F26" s="9">
        <f t="shared" si="1"/>
        <v>0</v>
      </c>
      <c r="G26" s="7" t="e" vm="15">
        <v>#VALUE!</v>
      </c>
    </row>
    <row r="27" spans="1:9" ht="65.5" customHeight="1" x14ac:dyDescent="0.35">
      <c r="A27" s="5">
        <v>3.11</v>
      </c>
      <c r="B27" s="21" t="s">
        <v>20</v>
      </c>
      <c r="C27" s="5" t="s">
        <v>13</v>
      </c>
      <c r="D27" s="7">
        <v>50</v>
      </c>
      <c r="F27" s="9">
        <f t="shared" si="1"/>
        <v>0</v>
      </c>
      <c r="G27" s="7" t="e" vm="16">
        <v>#VALUE!</v>
      </c>
    </row>
    <row r="28" spans="1:9" ht="45.5" customHeight="1" x14ac:dyDescent="0.35">
      <c r="A28" s="7">
        <v>3.12</v>
      </c>
      <c r="B28" s="21" t="s">
        <v>21</v>
      </c>
      <c r="C28" s="5" t="s">
        <v>13</v>
      </c>
      <c r="D28" s="7">
        <v>50</v>
      </c>
      <c r="F28" s="9">
        <f t="shared" si="1"/>
        <v>0</v>
      </c>
      <c r="G28" s="7" t="e" vm="17">
        <v>#VALUE!</v>
      </c>
    </row>
    <row r="29" spans="1:9" ht="43.5" customHeight="1" x14ac:dyDescent="0.35">
      <c r="A29" s="5">
        <v>3.13</v>
      </c>
      <c r="B29" s="21" t="s">
        <v>22</v>
      </c>
      <c r="C29" s="5" t="s">
        <v>7</v>
      </c>
      <c r="D29" s="7">
        <v>2</v>
      </c>
      <c r="F29" s="9">
        <f t="shared" si="1"/>
        <v>0</v>
      </c>
      <c r="G29" s="7" t="e" vm="18">
        <v>#VALUE!</v>
      </c>
      <c r="I29" s="2"/>
    </row>
    <row r="30" spans="1:9" ht="55" customHeight="1" x14ac:dyDescent="0.35">
      <c r="A30" s="7">
        <v>3.14</v>
      </c>
      <c r="B30" s="21" t="s">
        <v>23</v>
      </c>
      <c r="C30" s="5" t="s">
        <v>7</v>
      </c>
      <c r="D30" s="7">
        <v>2</v>
      </c>
      <c r="F30" s="9">
        <f t="shared" si="1"/>
        <v>0</v>
      </c>
      <c r="G30" s="7" t="e" vm="19">
        <v>#VALUE!</v>
      </c>
      <c r="I30" s="15"/>
    </row>
    <row r="31" spans="1:9" ht="103.5" customHeight="1" x14ac:dyDescent="0.35">
      <c r="A31" s="7">
        <v>3.15</v>
      </c>
      <c r="B31" s="21" t="s">
        <v>24</v>
      </c>
      <c r="C31" s="5" t="s">
        <v>7</v>
      </c>
      <c r="D31" s="7">
        <v>1</v>
      </c>
      <c r="F31" s="9">
        <f>+D31*E31</f>
        <v>0</v>
      </c>
      <c r="G31" s="7" t="e" vm="20">
        <v>#VALUE!</v>
      </c>
      <c r="I31" s="14"/>
    </row>
    <row r="32" spans="1:9" ht="79" customHeight="1" x14ac:dyDescent="0.35">
      <c r="A32" s="1">
        <v>4</v>
      </c>
      <c r="B32" s="32" t="s">
        <v>36</v>
      </c>
      <c r="C32" s="1" t="s">
        <v>10</v>
      </c>
      <c r="D32" s="2">
        <v>1</v>
      </c>
      <c r="E32" s="13"/>
      <c r="F32" s="3">
        <f>+D32*E32</f>
        <v>0</v>
      </c>
      <c r="G32" s="25" t="e" vm="21">
        <v>#VALUE!</v>
      </c>
      <c r="I32" s="14"/>
    </row>
    <row r="33" spans="1:9" ht="15.5" x14ac:dyDescent="0.35">
      <c r="A33" s="1"/>
      <c r="B33" s="31"/>
      <c r="C33" s="14"/>
      <c r="D33" s="15"/>
      <c r="E33" s="16"/>
      <c r="F33" s="17"/>
      <c r="I33" s="14"/>
    </row>
    <row r="34" spans="1:9" x14ac:dyDescent="0.35">
      <c r="A34"/>
      <c r="B34" s="31"/>
      <c r="C34" s="14"/>
      <c r="D34" s="14" t="s">
        <v>25</v>
      </c>
      <c r="E34" s="16"/>
      <c r="F34" s="17">
        <f>+F3+F7+F16+F32</f>
        <v>0</v>
      </c>
    </row>
    <row r="35" spans="1:9" x14ac:dyDescent="0.35">
      <c r="B35" s="31"/>
      <c r="C35" s="14"/>
      <c r="D35" s="14" t="s">
        <v>26</v>
      </c>
      <c r="E35" s="18">
        <v>0.19</v>
      </c>
      <c r="F35" s="19">
        <f>+Tabla4[[#This Row],[VALR. UNITARIO]]*F34</f>
        <v>0</v>
      </c>
    </row>
    <row r="36" spans="1:9" x14ac:dyDescent="0.35">
      <c r="B36" s="31"/>
      <c r="C36" s="14"/>
      <c r="D36" s="14" t="s">
        <v>27</v>
      </c>
      <c r="E36" s="16"/>
      <c r="F36" s="17">
        <f>SUBTOTAL(109,F34:F35)</f>
        <v>0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8613-14F1-475E-ADE3-EDB206B7FF3A}">
  <dimension ref="A1:I36"/>
  <sheetViews>
    <sheetView topLeftCell="A8" workbookViewId="0">
      <selection activeCell="B12" sqref="B12"/>
    </sheetView>
  </sheetViews>
  <sheetFormatPr baseColWidth="10" defaultColWidth="11.453125" defaultRowHeight="14.5" x14ac:dyDescent="0.35"/>
  <cols>
    <col min="1" max="1" width="11.453125" style="5"/>
    <col min="2" max="2" width="52.81640625" customWidth="1"/>
    <col min="3" max="3" width="11.453125" style="5"/>
    <col min="4" max="4" width="16.54296875" style="7" bestFit="1" customWidth="1"/>
    <col min="5" max="5" width="20.453125" style="8" customWidth="1"/>
    <col min="6" max="6" width="17.26953125" style="5" customWidth="1"/>
    <col min="7" max="7" width="29.26953125" style="5" bestFit="1" customWidth="1"/>
    <col min="9" max="9" width="13.81640625" bestFit="1" customWidth="1"/>
  </cols>
  <sheetData>
    <row r="1" spans="1:9" ht="36.5" customHeight="1" x14ac:dyDescent="0.35">
      <c r="A1" s="43" t="s">
        <v>39</v>
      </c>
      <c r="B1" s="43"/>
      <c r="C1" s="43"/>
      <c r="D1" s="43"/>
      <c r="E1" s="43"/>
      <c r="F1" s="43"/>
      <c r="G1" s="43"/>
    </row>
    <row r="2" spans="1:9" ht="15.5" x14ac:dyDescent="0.3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36" t="s">
        <v>48</v>
      </c>
    </row>
    <row r="3" spans="1:9" ht="15.5" x14ac:dyDescent="0.35">
      <c r="A3" s="1">
        <v>1</v>
      </c>
      <c r="B3" s="1" t="s">
        <v>30</v>
      </c>
      <c r="C3" s="1"/>
      <c r="D3" s="2"/>
      <c r="E3" s="3"/>
      <c r="F3" s="3">
        <f>SUM(F4:F5)</f>
        <v>0</v>
      </c>
    </row>
    <row r="4" spans="1:9" ht="15.5" x14ac:dyDescent="0.35">
      <c r="A4" s="23">
        <v>1.1000000000000001</v>
      </c>
      <c r="B4" s="6" t="s">
        <v>31</v>
      </c>
      <c r="C4" s="5" t="s">
        <v>7</v>
      </c>
      <c r="D4" s="7">
        <v>1</v>
      </c>
      <c r="F4" s="9">
        <f>+D4*E4</f>
        <v>0</v>
      </c>
      <c r="G4" s="34"/>
    </row>
    <row r="5" spans="1:9" ht="15.5" x14ac:dyDescent="0.35">
      <c r="A5" s="23">
        <v>1.2</v>
      </c>
      <c r="B5" s="6" t="s">
        <v>32</v>
      </c>
      <c r="C5" s="5" t="s">
        <v>7</v>
      </c>
      <c r="D5" s="7">
        <v>1</v>
      </c>
      <c r="F5" s="9">
        <f>+D5*E5</f>
        <v>0</v>
      </c>
      <c r="G5" s="35"/>
    </row>
    <row r="6" spans="1:9" ht="15.5" x14ac:dyDescent="0.35">
      <c r="A6" s="1"/>
      <c r="B6" s="14"/>
      <c r="C6" s="14"/>
      <c r="D6" s="15"/>
      <c r="F6" s="17"/>
      <c r="G6" s="34"/>
      <c r="I6" s="22"/>
    </row>
    <row r="7" spans="1:9" ht="15.5" x14ac:dyDescent="0.35">
      <c r="A7" s="1">
        <v>2</v>
      </c>
      <c r="B7" s="4" t="s">
        <v>6</v>
      </c>
      <c r="C7" s="1"/>
      <c r="D7" s="2"/>
      <c r="E7" s="3"/>
      <c r="F7" s="3">
        <f>SUM(F8:F13)</f>
        <v>0</v>
      </c>
      <c r="G7" s="33"/>
    </row>
    <row r="8" spans="1:9" ht="84" customHeight="1" x14ac:dyDescent="0.35">
      <c r="A8" s="5">
        <v>2.1</v>
      </c>
      <c r="B8" s="11" t="s">
        <v>40</v>
      </c>
      <c r="C8" s="5" t="s">
        <v>7</v>
      </c>
      <c r="D8" s="7">
        <v>1</v>
      </c>
      <c r="F8" s="9">
        <f>+D8*E8</f>
        <v>0</v>
      </c>
      <c r="G8" s="34" t="e" vm="22">
        <v>#VALUE!</v>
      </c>
    </row>
    <row r="9" spans="1:9" ht="62.5" customHeight="1" x14ac:dyDescent="0.35">
      <c r="A9" s="5">
        <v>2.2000000000000002</v>
      </c>
      <c r="B9" s="28" t="s">
        <v>8</v>
      </c>
      <c r="C9" s="5" t="s">
        <v>9</v>
      </c>
      <c r="D9" s="7">
        <v>20</v>
      </c>
      <c r="F9" s="9">
        <f>+D9*E9</f>
        <v>0</v>
      </c>
      <c r="G9" s="35" t="e" vm="2">
        <v>#VALUE!</v>
      </c>
    </row>
    <row r="10" spans="1:9" ht="66.5" customHeight="1" x14ac:dyDescent="0.35">
      <c r="A10" s="5">
        <v>2.2999999999999998</v>
      </c>
      <c r="B10" s="11" t="s">
        <v>54</v>
      </c>
      <c r="C10" s="5" t="s">
        <v>7</v>
      </c>
      <c r="D10" s="7">
        <v>1</v>
      </c>
      <c r="F10" s="9">
        <f>+D10*E10</f>
        <v>0</v>
      </c>
      <c r="G10" s="34" t="e" vm="3">
        <v>#VALUE!</v>
      </c>
    </row>
    <row r="11" spans="1:9" ht="66.5" customHeight="1" x14ac:dyDescent="0.35">
      <c r="A11" s="5">
        <v>2.4</v>
      </c>
      <c r="B11" s="21" t="s">
        <v>55</v>
      </c>
      <c r="C11" s="5" t="s">
        <v>7</v>
      </c>
      <c r="D11" s="5">
        <v>1</v>
      </c>
      <c r="F11" s="9">
        <f t="shared" ref="F11:F13" si="0">+D11*E11</f>
        <v>0</v>
      </c>
      <c r="G11" s="35" t="e" vm="5">
        <v>#VALUE!</v>
      </c>
    </row>
    <row r="12" spans="1:9" ht="60.5" customHeight="1" x14ac:dyDescent="0.35">
      <c r="A12" s="5">
        <v>2.5</v>
      </c>
      <c r="B12" s="21" t="s">
        <v>34</v>
      </c>
      <c r="C12" s="5" t="s">
        <v>7</v>
      </c>
      <c r="D12" s="5">
        <v>1</v>
      </c>
      <c r="F12" s="9">
        <f t="shared" si="0"/>
        <v>0</v>
      </c>
      <c r="G12" s="34" t="e" vm="6">
        <v>#VALUE!</v>
      </c>
    </row>
    <row r="13" spans="1:9" ht="43.5" x14ac:dyDescent="0.35">
      <c r="A13" s="5">
        <v>2.6</v>
      </c>
      <c r="B13" s="21" t="s">
        <v>49</v>
      </c>
      <c r="C13" s="5" t="s">
        <v>10</v>
      </c>
      <c r="D13" s="5">
        <v>1</v>
      </c>
      <c r="F13" s="9">
        <f t="shared" si="0"/>
        <v>0</v>
      </c>
      <c r="G13" s="35" t="s">
        <v>50</v>
      </c>
    </row>
    <row r="14" spans="1:9" x14ac:dyDescent="0.35">
      <c r="B14" s="6"/>
      <c r="F14" s="9"/>
      <c r="G14" s="34"/>
    </row>
    <row r="15" spans="1:9" ht="15.5" x14ac:dyDescent="0.35">
      <c r="A15" s="1">
        <v>3</v>
      </c>
      <c r="B15" s="10" t="s">
        <v>11</v>
      </c>
      <c r="F15" s="3">
        <f>SUM(F16:F30)</f>
        <v>0</v>
      </c>
      <c r="G15" s="35"/>
    </row>
    <row r="16" spans="1:9" ht="65" customHeight="1" x14ac:dyDescent="0.35">
      <c r="A16" s="5">
        <v>3.1</v>
      </c>
      <c r="B16" s="11" t="s">
        <v>28</v>
      </c>
      <c r="C16" s="5" t="s">
        <v>7</v>
      </c>
      <c r="D16" s="7">
        <v>4</v>
      </c>
      <c r="F16" s="9">
        <f>+D16*E16</f>
        <v>0</v>
      </c>
      <c r="G16" s="34" t="e" vm="7">
        <v>#VALUE!</v>
      </c>
    </row>
    <row r="17" spans="1:7" ht="29" x14ac:dyDescent="0.35">
      <c r="A17" s="5">
        <v>3.2</v>
      </c>
      <c r="B17" s="11" t="s">
        <v>38</v>
      </c>
      <c r="C17" s="5" t="s">
        <v>7</v>
      </c>
      <c r="D17" s="7">
        <v>1</v>
      </c>
      <c r="F17" s="9">
        <f>+D17*E17</f>
        <v>0</v>
      </c>
      <c r="G17" s="38" t="s">
        <v>51</v>
      </c>
    </row>
    <row r="18" spans="1:7" ht="57.5" customHeight="1" x14ac:dyDescent="0.35">
      <c r="A18" s="5">
        <v>3.3</v>
      </c>
      <c r="B18" s="11" t="s">
        <v>12</v>
      </c>
      <c r="C18" s="5" t="s">
        <v>7</v>
      </c>
      <c r="D18" s="7">
        <v>1</v>
      </c>
      <c r="F18" s="9">
        <f>+D18*E18</f>
        <v>0</v>
      </c>
      <c r="G18" s="34" t="e" vm="8">
        <v>#VALUE!</v>
      </c>
    </row>
    <row r="19" spans="1:7" ht="64.5" customHeight="1" x14ac:dyDescent="0.35">
      <c r="A19" s="5">
        <v>3.4</v>
      </c>
      <c r="B19" s="11" t="s">
        <v>29</v>
      </c>
      <c r="C19" s="5" t="s">
        <v>13</v>
      </c>
      <c r="D19" s="7">
        <v>20</v>
      </c>
      <c r="F19" s="9">
        <f t="shared" ref="F19:F29" si="1">+D19*E19</f>
        <v>0</v>
      </c>
      <c r="G19" s="35" t="e" vm="9">
        <v>#VALUE!</v>
      </c>
    </row>
    <row r="20" spans="1:7" ht="73.5" customHeight="1" x14ac:dyDescent="0.35">
      <c r="A20" s="5">
        <v>3.5</v>
      </c>
      <c r="B20" s="11" t="s">
        <v>14</v>
      </c>
      <c r="C20" s="5" t="s">
        <v>7</v>
      </c>
      <c r="D20" s="7">
        <v>1</v>
      </c>
      <c r="F20" s="9">
        <f t="shared" si="1"/>
        <v>0</v>
      </c>
      <c r="G20" s="34" t="e" vm="10">
        <v>#VALUE!</v>
      </c>
    </row>
    <row r="21" spans="1:7" ht="62.5" customHeight="1" x14ac:dyDescent="0.35">
      <c r="A21" s="5">
        <v>3.6</v>
      </c>
      <c r="B21" s="11" t="s">
        <v>15</v>
      </c>
      <c r="C21" s="5" t="s">
        <v>7</v>
      </c>
      <c r="D21" s="7">
        <v>1</v>
      </c>
      <c r="F21" s="9">
        <f t="shared" si="1"/>
        <v>0</v>
      </c>
      <c r="G21" s="35" t="e" vm="11">
        <v>#VALUE!</v>
      </c>
    </row>
    <row r="22" spans="1:7" ht="63" customHeight="1" x14ac:dyDescent="0.35">
      <c r="A22" s="5">
        <v>3.7</v>
      </c>
      <c r="B22" s="11" t="s">
        <v>19</v>
      </c>
      <c r="C22" s="5" t="s">
        <v>7</v>
      </c>
      <c r="D22" s="7">
        <v>1</v>
      </c>
      <c r="F22" s="9">
        <f>+D22*E22</f>
        <v>0</v>
      </c>
      <c r="G22" s="34" t="e" vm="12">
        <v>#VALUE!</v>
      </c>
    </row>
    <row r="23" spans="1:7" ht="60" customHeight="1" x14ac:dyDescent="0.35">
      <c r="A23" s="5">
        <v>3.8</v>
      </c>
      <c r="B23" s="21" t="s">
        <v>16</v>
      </c>
      <c r="C23" s="5" t="s">
        <v>7</v>
      </c>
      <c r="D23" s="7">
        <v>1</v>
      </c>
      <c r="F23" s="9">
        <f t="shared" si="1"/>
        <v>0</v>
      </c>
      <c r="G23" s="35" t="e" vm="13">
        <v>#VALUE!</v>
      </c>
    </row>
    <row r="24" spans="1:7" ht="51.5" customHeight="1" x14ac:dyDescent="0.35">
      <c r="A24" s="5">
        <v>3.9</v>
      </c>
      <c r="B24" s="21" t="s">
        <v>17</v>
      </c>
      <c r="C24" s="5" t="s">
        <v>7</v>
      </c>
      <c r="D24" s="7">
        <v>1</v>
      </c>
      <c r="F24" s="9">
        <f t="shared" si="1"/>
        <v>0</v>
      </c>
      <c r="G24" s="34" t="e" vm="14">
        <v>#VALUE!</v>
      </c>
    </row>
    <row r="25" spans="1:7" ht="49" customHeight="1" x14ac:dyDescent="0.35">
      <c r="A25" s="7">
        <v>3.1</v>
      </c>
      <c r="B25" s="21" t="s">
        <v>18</v>
      </c>
      <c r="C25" s="5" t="s">
        <v>7</v>
      </c>
      <c r="D25" s="7">
        <v>1</v>
      </c>
      <c r="F25" s="9">
        <f t="shared" si="1"/>
        <v>0</v>
      </c>
      <c r="G25" s="35" t="e" vm="15">
        <v>#VALUE!</v>
      </c>
    </row>
    <row r="26" spans="1:7" ht="46.5" customHeight="1" x14ac:dyDescent="0.35">
      <c r="A26" s="5">
        <v>3.11</v>
      </c>
      <c r="B26" s="21" t="s">
        <v>20</v>
      </c>
      <c r="C26" s="5" t="s">
        <v>13</v>
      </c>
      <c r="D26" s="7">
        <v>25</v>
      </c>
      <c r="F26" s="9">
        <f t="shared" si="1"/>
        <v>0</v>
      </c>
      <c r="G26" s="34" t="e" vm="16">
        <v>#VALUE!</v>
      </c>
    </row>
    <row r="27" spans="1:7" ht="39.5" customHeight="1" x14ac:dyDescent="0.35">
      <c r="A27" s="7">
        <v>3.12</v>
      </c>
      <c r="B27" s="21" t="s">
        <v>21</v>
      </c>
      <c r="C27" s="5" t="s">
        <v>13</v>
      </c>
      <c r="D27" s="7">
        <v>25</v>
      </c>
      <c r="F27" s="9">
        <f t="shared" si="1"/>
        <v>0</v>
      </c>
      <c r="G27" s="35" t="e" vm="17">
        <v>#VALUE!</v>
      </c>
    </row>
    <row r="28" spans="1:7" ht="40.5" customHeight="1" x14ac:dyDescent="0.35">
      <c r="A28" s="5">
        <v>3.13</v>
      </c>
      <c r="B28" s="21" t="s">
        <v>22</v>
      </c>
      <c r="C28" s="5" t="s">
        <v>7</v>
      </c>
      <c r="D28" s="7">
        <v>2</v>
      </c>
      <c r="F28" s="9">
        <f t="shared" si="1"/>
        <v>0</v>
      </c>
      <c r="G28" s="34" t="e" vm="18">
        <v>#VALUE!</v>
      </c>
    </row>
    <row r="29" spans="1:7" ht="47" customHeight="1" x14ac:dyDescent="0.35">
      <c r="A29" s="7">
        <v>3.14</v>
      </c>
      <c r="B29" s="21" t="s">
        <v>23</v>
      </c>
      <c r="C29" s="5" t="s">
        <v>7</v>
      </c>
      <c r="D29" s="7">
        <v>2</v>
      </c>
      <c r="F29" s="9">
        <f t="shared" si="1"/>
        <v>0</v>
      </c>
      <c r="G29" s="35" t="e" vm="19">
        <v>#VALUE!</v>
      </c>
    </row>
    <row r="30" spans="1:7" ht="94" customHeight="1" x14ac:dyDescent="0.35">
      <c r="A30" s="7">
        <v>3.15</v>
      </c>
      <c r="B30" s="11" t="s">
        <v>24</v>
      </c>
      <c r="C30" s="5" t="s">
        <v>7</v>
      </c>
      <c r="D30" s="7">
        <v>1</v>
      </c>
      <c r="F30" s="9">
        <f>+D30*E30</f>
        <v>0</v>
      </c>
      <c r="G30" s="34" t="e" vm="20">
        <v>#VALUE!</v>
      </c>
    </row>
    <row r="31" spans="1:7" ht="70" customHeight="1" x14ac:dyDescent="0.35">
      <c r="A31" s="1">
        <v>4</v>
      </c>
      <c r="B31" s="12" t="s">
        <v>36</v>
      </c>
      <c r="C31" s="1" t="s">
        <v>10</v>
      </c>
      <c r="D31" s="2">
        <v>1</v>
      </c>
      <c r="E31" s="13"/>
      <c r="F31" s="3">
        <f>+D31*E31</f>
        <v>0</v>
      </c>
      <c r="G31" s="37" t="e" vm="21">
        <v>#VALUE!</v>
      </c>
    </row>
    <row r="32" spans="1:7" ht="15.5" x14ac:dyDescent="0.35">
      <c r="A32" s="1"/>
      <c r="B32" s="14"/>
      <c r="C32" s="14"/>
      <c r="D32" s="15"/>
      <c r="E32" s="16"/>
      <c r="F32" s="17"/>
    </row>
    <row r="33" spans="1:9" x14ac:dyDescent="0.35">
      <c r="A33"/>
      <c r="B33" s="14"/>
      <c r="C33" s="14"/>
      <c r="D33" s="14" t="s">
        <v>25</v>
      </c>
      <c r="E33" s="16"/>
      <c r="F33" s="17">
        <f>+F3+F7+F15+F31</f>
        <v>0</v>
      </c>
    </row>
    <row r="34" spans="1:9" x14ac:dyDescent="0.35">
      <c r="B34" s="14"/>
      <c r="C34" s="14"/>
      <c r="D34" s="14" t="s">
        <v>26</v>
      </c>
      <c r="E34" s="18">
        <v>0.19</v>
      </c>
      <c r="F34" s="19">
        <f>+Tabla43[[#This Row],[VALR. UNITARIO]]*F33</f>
        <v>0</v>
      </c>
    </row>
    <row r="35" spans="1:9" x14ac:dyDescent="0.35">
      <c r="B35" s="14"/>
      <c r="C35" s="14"/>
      <c r="D35" s="14" t="s">
        <v>27</v>
      </c>
      <c r="E35" s="16"/>
      <c r="F35" s="17">
        <f>SUBTOTAL(109,F33:F34)</f>
        <v>0</v>
      </c>
    </row>
    <row r="36" spans="1:9" x14ac:dyDescent="0.35">
      <c r="I36" s="22"/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590E-7D5B-4231-9C53-CFC58E0FF13B}">
  <dimension ref="A1:G17"/>
  <sheetViews>
    <sheetView topLeftCell="A8" workbookViewId="0">
      <selection activeCell="B11" sqref="B11"/>
    </sheetView>
  </sheetViews>
  <sheetFormatPr baseColWidth="10" defaultColWidth="11.453125" defaultRowHeight="14.5" x14ac:dyDescent="0.35"/>
  <cols>
    <col min="1" max="1" width="6.7265625" customWidth="1"/>
    <col min="2" max="2" width="70" customWidth="1"/>
    <col min="3" max="3" width="9.54296875" customWidth="1"/>
    <col min="4" max="4" width="16.7265625" bestFit="1" customWidth="1"/>
    <col min="5" max="5" width="14.1796875" customWidth="1"/>
    <col min="6" max="6" width="17.36328125" customWidth="1"/>
    <col min="7" max="7" width="29.26953125" bestFit="1" customWidth="1"/>
  </cols>
  <sheetData>
    <row r="1" spans="1:7" ht="19.5" customHeight="1" x14ac:dyDescent="0.35">
      <c r="A1" s="44" t="s">
        <v>41</v>
      </c>
      <c r="B1" s="44"/>
      <c r="C1" s="44"/>
      <c r="D1" s="44"/>
      <c r="E1" s="44"/>
      <c r="F1" s="44"/>
      <c r="G1" s="44"/>
    </row>
    <row r="2" spans="1:7" ht="15.5" x14ac:dyDescent="0.35">
      <c r="A2" s="16" t="s">
        <v>0</v>
      </c>
      <c r="B2" s="16" t="s">
        <v>42</v>
      </c>
      <c r="C2" s="16" t="s">
        <v>2</v>
      </c>
      <c r="D2" s="16" t="s">
        <v>43</v>
      </c>
      <c r="E2" s="16" t="s">
        <v>44</v>
      </c>
      <c r="F2" s="16" t="s">
        <v>45</v>
      </c>
      <c r="G2" s="36" t="s">
        <v>48</v>
      </c>
    </row>
    <row r="3" spans="1:7" ht="15.5" x14ac:dyDescent="0.35">
      <c r="A3" s="1">
        <v>1</v>
      </c>
      <c r="B3" s="1" t="s">
        <v>30</v>
      </c>
      <c r="C3" s="1"/>
      <c r="D3" s="2"/>
      <c r="E3" s="3"/>
      <c r="F3" s="3">
        <f>SUM(F4:F5)</f>
        <v>0</v>
      </c>
      <c r="G3" s="14"/>
    </row>
    <row r="4" spans="1:7" ht="15.5" x14ac:dyDescent="0.35">
      <c r="A4" s="23">
        <v>1.1000000000000001</v>
      </c>
      <c r="B4" s="6" t="s">
        <v>31</v>
      </c>
      <c r="C4" s="5" t="s">
        <v>7</v>
      </c>
      <c r="D4" s="7">
        <v>1</v>
      </c>
      <c r="E4" s="8"/>
      <c r="F4" s="9">
        <f>+D4*E4</f>
        <v>0</v>
      </c>
      <c r="G4" s="14"/>
    </row>
    <row r="5" spans="1:7" ht="15.5" x14ac:dyDescent="0.35">
      <c r="A5" s="23">
        <v>1.2</v>
      </c>
      <c r="B5" s="6" t="s">
        <v>32</v>
      </c>
      <c r="C5" s="5" t="s">
        <v>7</v>
      </c>
      <c r="D5" s="7">
        <v>1</v>
      </c>
      <c r="E5" s="8"/>
      <c r="F5" s="9">
        <f>+D5*E5</f>
        <v>0</v>
      </c>
      <c r="G5" s="14"/>
    </row>
    <row r="6" spans="1:7" ht="15.5" x14ac:dyDescent="0.35">
      <c r="A6" s="23"/>
      <c r="B6" s="14"/>
      <c r="C6" s="14"/>
      <c r="D6" s="15"/>
      <c r="E6" s="8"/>
      <c r="F6" s="9"/>
      <c r="G6" s="14"/>
    </row>
    <row r="7" spans="1:7" ht="15.5" x14ac:dyDescent="0.35">
      <c r="A7" s="1">
        <v>2</v>
      </c>
      <c r="B7" s="4" t="s">
        <v>6</v>
      </c>
      <c r="C7" s="1"/>
      <c r="D7" s="2"/>
      <c r="E7" s="3"/>
      <c r="F7" s="3">
        <f>SUM(F8:F13)</f>
        <v>0</v>
      </c>
      <c r="G7" s="14"/>
    </row>
    <row r="8" spans="1:7" ht="109" customHeight="1" x14ac:dyDescent="0.35">
      <c r="A8" s="5">
        <v>2.1</v>
      </c>
      <c r="B8" s="21" t="s">
        <v>53</v>
      </c>
      <c r="C8" s="5" t="s">
        <v>7</v>
      </c>
      <c r="D8" s="5">
        <v>1</v>
      </c>
      <c r="E8" s="9"/>
      <c r="F8" s="9">
        <f>+D8*E8</f>
        <v>0</v>
      </c>
      <c r="G8" s="14" t="e" vm="23">
        <v>#VALUE!</v>
      </c>
    </row>
    <row r="9" spans="1:7" ht="65" customHeight="1" x14ac:dyDescent="0.35">
      <c r="A9" s="5">
        <v>2.2000000000000002</v>
      </c>
      <c r="B9" s="21" t="s">
        <v>54</v>
      </c>
      <c r="C9" s="5" t="s">
        <v>7</v>
      </c>
      <c r="D9" s="5">
        <v>1</v>
      </c>
      <c r="E9" s="9"/>
      <c r="F9" s="9">
        <f t="shared" ref="F9:F13" si="0">+D9*E9</f>
        <v>0</v>
      </c>
      <c r="G9" s="39" t="e" vm="3">
        <v>#VALUE!</v>
      </c>
    </row>
    <row r="10" spans="1:7" ht="65.5" customHeight="1" x14ac:dyDescent="0.35">
      <c r="A10" s="5">
        <v>2.2999999999999998</v>
      </c>
      <c r="B10" s="21" t="s">
        <v>57</v>
      </c>
      <c r="C10" s="5" t="s">
        <v>7</v>
      </c>
      <c r="D10" s="5">
        <v>1</v>
      </c>
      <c r="E10" s="9"/>
      <c r="F10" s="9">
        <f t="shared" si="0"/>
        <v>0</v>
      </c>
      <c r="G10" s="40" t="e" vm="5">
        <v>#VALUE!</v>
      </c>
    </row>
    <row r="11" spans="1:7" ht="80.5" customHeight="1" x14ac:dyDescent="0.35">
      <c r="A11" s="5">
        <v>2.4</v>
      </c>
      <c r="B11" s="24" t="s">
        <v>46</v>
      </c>
      <c r="C11" s="5" t="s">
        <v>7</v>
      </c>
      <c r="D11" s="5">
        <v>1</v>
      </c>
      <c r="E11" s="9"/>
      <c r="F11" s="9">
        <f t="shared" si="0"/>
        <v>0</v>
      </c>
      <c r="G11" s="41" t="e" vm="24">
        <v>#VALUE!</v>
      </c>
    </row>
    <row r="12" spans="1:7" ht="60" customHeight="1" x14ac:dyDescent="0.35">
      <c r="A12" s="5">
        <v>2.5</v>
      </c>
      <c r="B12" s="21" t="s">
        <v>47</v>
      </c>
      <c r="C12" s="25" t="s">
        <v>10</v>
      </c>
      <c r="D12" s="25">
        <v>1</v>
      </c>
      <c r="E12" s="9"/>
      <c r="F12" s="9">
        <f t="shared" si="0"/>
        <v>0</v>
      </c>
      <c r="G12" s="14" t="e" vm="25">
        <v>#VALUE!</v>
      </c>
    </row>
    <row r="13" spans="1:7" ht="29" x14ac:dyDescent="0.35">
      <c r="A13" s="5">
        <v>2.6</v>
      </c>
      <c r="B13" s="21" t="s">
        <v>33</v>
      </c>
      <c r="C13" s="5" t="s">
        <v>10</v>
      </c>
      <c r="D13" s="5">
        <v>1</v>
      </c>
      <c r="E13" s="8"/>
      <c r="F13" s="9">
        <f t="shared" si="0"/>
        <v>0</v>
      </c>
      <c r="G13" s="35" t="s">
        <v>50</v>
      </c>
    </row>
    <row r="14" spans="1:7" x14ac:dyDescent="0.35">
      <c r="A14" s="26"/>
      <c r="B14" s="14"/>
      <c r="C14" s="14"/>
      <c r="D14" s="14"/>
      <c r="E14" s="9"/>
      <c r="F14" s="9"/>
      <c r="G14" s="14"/>
    </row>
    <row r="15" spans="1:7" x14ac:dyDescent="0.35">
      <c r="B15" s="14"/>
      <c r="C15" s="14"/>
      <c r="D15" s="14" t="s">
        <v>25</v>
      </c>
      <c r="E15" s="16"/>
      <c r="F15" s="17">
        <f>+F3+F7</f>
        <v>0</v>
      </c>
      <c r="G15" s="14"/>
    </row>
    <row r="16" spans="1:7" x14ac:dyDescent="0.35">
      <c r="B16" s="14"/>
      <c r="C16" s="14"/>
      <c r="D16" s="14" t="s">
        <v>26</v>
      </c>
      <c r="E16" s="18">
        <v>0.19</v>
      </c>
      <c r="F16" s="19">
        <f>+F15*Tabla1[[#This Row],[VR. UNITARIO]]</f>
        <v>0</v>
      </c>
      <c r="G16" s="14"/>
    </row>
    <row r="17" spans="2:7" x14ac:dyDescent="0.35">
      <c r="B17" s="14"/>
      <c r="C17" s="14"/>
      <c r="D17" s="14" t="s">
        <v>27</v>
      </c>
      <c r="E17" s="16"/>
      <c r="F17" s="17">
        <f>SUBTOTAL(109,F15:F16)</f>
        <v>0</v>
      </c>
      <c r="G17" s="14"/>
    </row>
  </sheetData>
  <mergeCells count="1">
    <mergeCell ref="A1:G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37ef3d19-1651-4452-b761-dc2414bf0416}" enabled="0" method="" siteId="{37ef3d19-1651-4452-b761-dc2414bf04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Comunidad Galilea </vt:lpstr>
      <vt:lpstr>Comunidad Piturumana </vt:lpstr>
      <vt:lpstr>Comunidad Wairrakat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Miguel</dc:creator>
  <cp:lastModifiedBy>Peñaloza, Victor</cp:lastModifiedBy>
  <dcterms:created xsi:type="dcterms:W3CDTF">2026-01-28T15:27:16Z</dcterms:created>
  <dcterms:modified xsi:type="dcterms:W3CDTF">2026-03-04T21:52:25Z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624087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